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phanie/Desktop/MICK'Apps/"/>
    </mc:Choice>
  </mc:AlternateContent>
  <bookViews>
    <workbookView xWindow="720" yWindow="480" windowWidth="23440" windowHeight="16440" tabRatio="500" activeTab="1"/>
  </bookViews>
  <sheets>
    <sheet name="ACCUEIL" sheetId="5" r:id="rId1"/>
    <sheet name="TPSTOUR" sheetId="2" r:id="rId2"/>
    <sheet name="REFERENTIELS" sheetId="6" r:id="rId3"/>
    <sheet name="DEBUT" sheetId="4" r:id="rId4"/>
    <sheet name="APPEL" sheetId="3" r:id="rId5"/>
  </sheets>
  <definedNames>
    <definedName name="Ca">OFFSET(TPSTOUR!$B$25:$AV$25,MATCH(TPSTOUR!$B$38,TPSTOUR!$A$25:$A$33)-1,0)</definedName>
    <definedName name="classe">APPEL!$B$1:$AF$1</definedName>
    <definedName name="classe1">APPEL!$C$3:$C$40</definedName>
    <definedName name="classe2">APPEL!$F$3:$F$40</definedName>
    <definedName name="classe3">APPEL!$I$3:$I$40</definedName>
    <definedName name="classe4">APPEL!$L$3:$L$40</definedName>
    <definedName name="classe5">APPEL!$O$3:$O$40</definedName>
    <definedName name="classe6">APPEL!$R$3:$R$40</definedName>
    <definedName name="classe7">APPEL!$U$3:$U$40</definedName>
    <definedName name="classe8">APPEL!$X$3:$X$40</definedName>
    <definedName name="classe9">APPEL!$AA$3:$AA$40</definedName>
    <definedName name="eleves">APPEL!$B$3:$AC$39</definedName>
    <definedName name="numero">APPEL!$A$3:$A$38</definedName>
    <definedName name="produit">OFFSET(TPSTOUR!$A$25,MATCH(TPSTOUR!$B$36,TPSTOUR!$A$25:$A$33,0)-1,0)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BA5" i="2"/>
  <c r="BA6" i="2"/>
  <c r="BA7" i="2"/>
  <c r="BA8" i="2"/>
  <c r="BB5" i="2"/>
  <c r="BB6" i="2"/>
  <c r="BB7" i="2"/>
  <c r="BB8" i="2"/>
  <c r="BA9" i="2"/>
  <c r="BB9" i="2"/>
  <c r="BA10" i="2"/>
  <c r="BB10" i="2"/>
  <c r="BA11" i="2"/>
  <c r="BB11" i="2"/>
  <c r="BA12" i="2"/>
  <c r="BB12" i="2"/>
  <c r="BA13" i="2"/>
  <c r="BB13" i="2"/>
  <c r="BA14" i="2"/>
  <c r="BB14" i="2"/>
  <c r="BA15" i="2"/>
  <c r="BB15" i="2"/>
  <c r="BA16" i="2"/>
  <c r="BB16" i="2"/>
  <c r="BA17" i="2"/>
  <c r="BB17" i="2"/>
  <c r="BA18" i="2"/>
  <c r="BB18" i="2"/>
  <c r="BA19" i="2"/>
  <c r="BB19" i="2"/>
  <c r="BA20" i="2"/>
  <c r="BB20" i="2"/>
  <c r="BA21" i="2"/>
  <c r="BB21" i="2"/>
  <c r="BA22" i="2"/>
  <c r="BB22" i="2"/>
  <c r="BA23" i="2"/>
  <c r="BB23" i="2"/>
  <c r="BA24" i="2"/>
  <c r="BB24" i="2"/>
  <c r="BA25" i="2"/>
  <c r="BB25" i="2"/>
  <c r="BA26" i="2"/>
  <c r="BB26" i="2"/>
  <c r="BA27" i="2"/>
  <c r="BB27" i="2"/>
  <c r="BA28" i="2"/>
  <c r="BB28" i="2"/>
  <c r="C5" i="2"/>
  <c r="C15" i="2"/>
  <c r="C23" i="2"/>
  <c r="D4" i="2"/>
  <c r="D5" i="2"/>
  <c r="D13" i="2"/>
  <c r="D15" i="2"/>
  <c r="D19" i="2"/>
  <c r="D20" i="2"/>
  <c r="D21" i="2"/>
  <c r="D17" i="2"/>
  <c r="D18" i="2"/>
  <c r="D23" i="2"/>
  <c r="E5" i="2"/>
  <c r="E15" i="2"/>
  <c r="E23" i="2"/>
  <c r="F4" i="2"/>
  <c r="F5" i="2"/>
  <c r="F13" i="2"/>
  <c r="F15" i="2"/>
  <c r="F19" i="2"/>
  <c r="F20" i="2"/>
  <c r="F21" i="2"/>
  <c r="F17" i="2"/>
  <c r="F18" i="2"/>
  <c r="F23" i="2"/>
  <c r="G5" i="2"/>
  <c r="G15" i="2"/>
  <c r="G23" i="2"/>
  <c r="H4" i="2"/>
  <c r="H5" i="2"/>
  <c r="H13" i="2"/>
  <c r="H15" i="2"/>
  <c r="H19" i="2"/>
  <c r="H20" i="2"/>
  <c r="H21" i="2"/>
  <c r="H17" i="2"/>
  <c r="H18" i="2"/>
  <c r="H23" i="2"/>
  <c r="I5" i="2"/>
  <c r="I15" i="2"/>
  <c r="I23" i="2"/>
  <c r="J4" i="2"/>
  <c r="J5" i="2"/>
  <c r="J13" i="2"/>
  <c r="J15" i="2"/>
  <c r="J19" i="2"/>
  <c r="J20" i="2"/>
  <c r="J21" i="2"/>
  <c r="J17" i="2"/>
  <c r="J18" i="2"/>
  <c r="J23" i="2"/>
  <c r="K5" i="2"/>
  <c r="K15" i="2"/>
  <c r="K23" i="2"/>
  <c r="L4" i="2"/>
  <c r="L5" i="2"/>
  <c r="L13" i="2"/>
  <c r="L15" i="2"/>
  <c r="L19" i="2"/>
  <c r="L20" i="2"/>
  <c r="L21" i="2"/>
  <c r="L17" i="2"/>
  <c r="L18" i="2"/>
  <c r="L23" i="2"/>
  <c r="M5" i="2"/>
  <c r="M15" i="2"/>
  <c r="M23" i="2"/>
  <c r="N4" i="2"/>
  <c r="N5" i="2"/>
  <c r="N13" i="2"/>
  <c r="N15" i="2"/>
  <c r="N19" i="2"/>
  <c r="N20" i="2"/>
  <c r="N21" i="2"/>
  <c r="N17" i="2"/>
  <c r="N18" i="2"/>
  <c r="N23" i="2"/>
  <c r="O5" i="2"/>
  <c r="O15" i="2"/>
  <c r="O23" i="2"/>
  <c r="P4" i="2"/>
  <c r="P5" i="2"/>
  <c r="P13" i="2"/>
  <c r="P15" i="2"/>
  <c r="P19" i="2"/>
  <c r="P20" i="2"/>
  <c r="P21" i="2"/>
  <c r="P17" i="2"/>
  <c r="P18" i="2"/>
  <c r="P23" i="2"/>
  <c r="Q5" i="2"/>
  <c r="Q15" i="2"/>
  <c r="Q23" i="2"/>
  <c r="R4" i="2"/>
  <c r="R5" i="2"/>
  <c r="R13" i="2"/>
  <c r="R15" i="2"/>
  <c r="R19" i="2"/>
  <c r="R20" i="2"/>
  <c r="R21" i="2"/>
  <c r="R17" i="2"/>
  <c r="R18" i="2"/>
  <c r="R23" i="2"/>
  <c r="S5" i="2"/>
  <c r="S15" i="2"/>
  <c r="S23" i="2"/>
  <c r="T4" i="2"/>
  <c r="T5" i="2"/>
  <c r="T13" i="2"/>
  <c r="T15" i="2"/>
  <c r="T19" i="2"/>
  <c r="T20" i="2"/>
  <c r="T21" i="2"/>
  <c r="T17" i="2"/>
  <c r="T18" i="2"/>
  <c r="T23" i="2"/>
  <c r="U5" i="2"/>
  <c r="U15" i="2"/>
  <c r="U23" i="2"/>
  <c r="V4" i="2"/>
  <c r="V5" i="2"/>
  <c r="V13" i="2"/>
  <c r="V15" i="2"/>
  <c r="V19" i="2"/>
  <c r="V20" i="2"/>
  <c r="V21" i="2"/>
  <c r="V17" i="2"/>
  <c r="V18" i="2"/>
  <c r="V23" i="2"/>
  <c r="W5" i="2"/>
  <c r="W15" i="2"/>
  <c r="W23" i="2"/>
  <c r="X4" i="2"/>
  <c r="X5" i="2"/>
  <c r="X13" i="2"/>
  <c r="X15" i="2"/>
  <c r="X19" i="2"/>
  <c r="X20" i="2"/>
  <c r="X21" i="2"/>
  <c r="X17" i="2"/>
  <c r="X18" i="2"/>
  <c r="X23" i="2"/>
  <c r="Y5" i="2"/>
  <c r="Y15" i="2"/>
  <c r="Y23" i="2"/>
  <c r="Z4" i="2"/>
  <c r="Z5" i="2"/>
  <c r="Z13" i="2"/>
  <c r="Z15" i="2"/>
  <c r="Z19" i="2"/>
  <c r="Z20" i="2"/>
  <c r="Z21" i="2"/>
  <c r="Z17" i="2"/>
  <c r="Z18" i="2"/>
  <c r="Z23" i="2"/>
  <c r="AA5" i="2"/>
  <c r="AA15" i="2"/>
  <c r="AA23" i="2"/>
  <c r="AB4" i="2"/>
  <c r="AB5" i="2"/>
  <c r="AB13" i="2"/>
  <c r="AB15" i="2"/>
  <c r="AB19" i="2"/>
  <c r="AB20" i="2"/>
  <c r="AB21" i="2"/>
  <c r="AB17" i="2"/>
  <c r="AB18" i="2"/>
  <c r="AB23" i="2"/>
  <c r="AC5" i="2"/>
  <c r="AC15" i="2"/>
  <c r="AC23" i="2"/>
  <c r="AD4" i="2"/>
  <c r="AD5" i="2"/>
  <c r="AD13" i="2"/>
  <c r="AD15" i="2"/>
  <c r="AD19" i="2"/>
  <c r="AD20" i="2"/>
  <c r="AD21" i="2"/>
  <c r="AD17" i="2"/>
  <c r="AD18" i="2"/>
  <c r="AD23" i="2"/>
  <c r="AE5" i="2"/>
  <c r="AE15" i="2"/>
  <c r="AE23" i="2"/>
  <c r="AF4" i="2"/>
  <c r="AF5" i="2"/>
  <c r="AF13" i="2"/>
  <c r="AF15" i="2"/>
  <c r="AF19" i="2"/>
  <c r="AF20" i="2"/>
  <c r="AF21" i="2"/>
  <c r="AF17" i="2"/>
  <c r="AF18" i="2"/>
  <c r="AF23" i="2"/>
  <c r="AG5" i="2"/>
  <c r="AG15" i="2"/>
  <c r="AG23" i="2"/>
  <c r="AH4" i="2"/>
  <c r="AH5" i="2"/>
  <c r="AH13" i="2"/>
  <c r="AH15" i="2"/>
  <c r="AH19" i="2"/>
  <c r="AH20" i="2"/>
  <c r="AH21" i="2"/>
  <c r="AH17" i="2"/>
  <c r="AH18" i="2"/>
  <c r="AH23" i="2"/>
  <c r="AI5" i="2"/>
  <c r="AI15" i="2"/>
  <c r="AI23" i="2"/>
  <c r="AJ4" i="2"/>
  <c r="AJ5" i="2"/>
  <c r="AJ13" i="2"/>
  <c r="AJ15" i="2"/>
  <c r="AJ19" i="2"/>
  <c r="AJ20" i="2"/>
  <c r="AJ21" i="2"/>
  <c r="AJ17" i="2"/>
  <c r="AJ18" i="2"/>
  <c r="AJ23" i="2"/>
  <c r="AK5" i="2"/>
  <c r="AK15" i="2"/>
  <c r="AK23" i="2"/>
  <c r="AL4" i="2"/>
  <c r="AL5" i="2"/>
  <c r="AL13" i="2"/>
  <c r="AL15" i="2"/>
  <c r="AL19" i="2"/>
  <c r="AL20" i="2"/>
  <c r="AL21" i="2"/>
  <c r="AL17" i="2"/>
  <c r="AL18" i="2"/>
  <c r="AL23" i="2"/>
  <c r="AM5" i="2"/>
  <c r="AM15" i="2"/>
  <c r="AM23" i="2"/>
  <c r="AN4" i="2"/>
  <c r="AN5" i="2"/>
  <c r="AN13" i="2"/>
  <c r="AN15" i="2"/>
  <c r="AN19" i="2"/>
  <c r="AN20" i="2"/>
  <c r="AN21" i="2"/>
  <c r="AN17" i="2"/>
  <c r="AN18" i="2"/>
  <c r="AN23" i="2"/>
  <c r="AO5" i="2"/>
  <c r="AO15" i="2"/>
  <c r="AO23" i="2"/>
  <c r="AP4" i="2"/>
  <c r="AP5" i="2"/>
  <c r="AP13" i="2"/>
  <c r="AP15" i="2"/>
  <c r="AP19" i="2"/>
  <c r="AP20" i="2"/>
  <c r="AP21" i="2"/>
  <c r="AP17" i="2"/>
  <c r="AP18" i="2"/>
  <c r="AP23" i="2"/>
  <c r="AQ5" i="2"/>
  <c r="AQ15" i="2"/>
  <c r="AQ23" i="2"/>
  <c r="AR4" i="2"/>
  <c r="AR5" i="2"/>
  <c r="AR13" i="2"/>
  <c r="AR15" i="2"/>
  <c r="AR19" i="2"/>
  <c r="AR20" i="2"/>
  <c r="AR21" i="2"/>
  <c r="AR17" i="2"/>
  <c r="AR18" i="2"/>
  <c r="AR23" i="2"/>
  <c r="AS5" i="2"/>
  <c r="AS15" i="2"/>
  <c r="AS23" i="2"/>
  <c r="AT4" i="2"/>
  <c r="AT5" i="2"/>
  <c r="AT13" i="2"/>
  <c r="AT15" i="2"/>
  <c r="AT19" i="2"/>
  <c r="AT20" i="2"/>
  <c r="AT21" i="2"/>
  <c r="AT17" i="2"/>
  <c r="AT18" i="2"/>
  <c r="AT23" i="2"/>
  <c r="AU5" i="2"/>
  <c r="AU15" i="2"/>
  <c r="AU23" i="2"/>
  <c r="AV4" i="2"/>
  <c r="AV5" i="2"/>
  <c r="AV13" i="2"/>
  <c r="AV15" i="2"/>
  <c r="AV19" i="2"/>
  <c r="AV20" i="2"/>
  <c r="AV21" i="2"/>
  <c r="AV17" i="2"/>
  <c r="AV18" i="2"/>
  <c r="AV23" i="2"/>
  <c r="B4" i="2"/>
  <c r="B5" i="2"/>
  <c r="B15" i="2"/>
  <c r="B19" i="2"/>
  <c r="B20" i="2"/>
  <c r="B21" i="2"/>
  <c r="B17" i="2"/>
  <c r="B18" i="2"/>
  <c r="B23" i="2"/>
  <c r="C33" i="2"/>
  <c r="B33" i="2"/>
  <c r="E25" i="2"/>
  <c r="D25" i="2"/>
  <c r="G25" i="2"/>
  <c r="F25" i="2"/>
  <c r="I25" i="2"/>
  <c r="H25" i="2"/>
  <c r="K25" i="2"/>
  <c r="J25" i="2"/>
  <c r="M25" i="2"/>
  <c r="L25" i="2"/>
  <c r="O25" i="2"/>
  <c r="N25" i="2"/>
  <c r="Q25" i="2"/>
  <c r="P25" i="2"/>
  <c r="S25" i="2"/>
  <c r="R25" i="2"/>
  <c r="U25" i="2"/>
  <c r="T25" i="2"/>
  <c r="W25" i="2"/>
  <c r="V25" i="2"/>
  <c r="Y25" i="2"/>
  <c r="X25" i="2"/>
  <c r="AA25" i="2"/>
  <c r="Z25" i="2"/>
  <c r="AC25" i="2"/>
  <c r="AB25" i="2"/>
  <c r="AE25" i="2"/>
  <c r="AD25" i="2"/>
  <c r="AG25" i="2"/>
  <c r="AF25" i="2"/>
  <c r="AI25" i="2"/>
  <c r="AH25" i="2"/>
  <c r="AK25" i="2"/>
  <c r="AJ25" i="2"/>
  <c r="AM25" i="2"/>
  <c r="AL25" i="2"/>
  <c r="AO25" i="2"/>
  <c r="AN25" i="2"/>
  <c r="AQ25" i="2"/>
  <c r="AP25" i="2"/>
  <c r="AS25" i="2"/>
  <c r="AR25" i="2"/>
  <c r="AU25" i="2"/>
  <c r="AT25" i="2"/>
  <c r="AV25" i="2"/>
  <c r="E26" i="2"/>
  <c r="D26" i="2"/>
  <c r="G26" i="2"/>
  <c r="F26" i="2"/>
  <c r="I26" i="2"/>
  <c r="H26" i="2"/>
  <c r="K26" i="2"/>
  <c r="J26" i="2"/>
  <c r="M26" i="2"/>
  <c r="L26" i="2"/>
  <c r="O26" i="2"/>
  <c r="N26" i="2"/>
  <c r="Q26" i="2"/>
  <c r="P26" i="2"/>
  <c r="S26" i="2"/>
  <c r="R26" i="2"/>
  <c r="U26" i="2"/>
  <c r="T26" i="2"/>
  <c r="W26" i="2"/>
  <c r="V26" i="2"/>
  <c r="Y26" i="2"/>
  <c r="X26" i="2"/>
  <c r="AA26" i="2"/>
  <c r="Z26" i="2"/>
  <c r="AC26" i="2"/>
  <c r="AB26" i="2"/>
  <c r="AE26" i="2"/>
  <c r="AD26" i="2"/>
  <c r="AG26" i="2"/>
  <c r="AF26" i="2"/>
  <c r="AI26" i="2"/>
  <c r="AH26" i="2"/>
  <c r="AK26" i="2"/>
  <c r="AJ26" i="2"/>
  <c r="AM26" i="2"/>
  <c r="AL26" i="2"/>
  <c r="AO26" i="2"/>
  <c r="AN26" i="2"/>
  <c r="AQ26" i="2"/>
  <c r="AP26" i="2"/>
  <c r="AS26" i="2"/>
  <c r="AR26" i="2"/>
  <c r="AU26" i="2"/>
  <c r="AT26" i="2"/>
  <c r="AV26" i="2"/>
  <c r="E27" i="2"/>
  <c r="D27" i="2"/>
  <c r="G27" i="2"/>
  <c r="F27" i="2"/>
  <c r="I27" i="2"/>
  <c r="H27" i="2"/>
  <c r="K27" i="2"/>
  <c r="J27" i="2"/>
  <c r="M27" i="2"/>
  <c r="L27" i="2"/>
  <c r="O27" i="2"/>
  <c r="N27" i="2"/>
  <c r="Q27" i="2"/>
  <c r="P27" i="2"/>
  <c r="S27" i="2"/>
  <c r="R27" i="2"/>
  <c r="U27" i="2"/>
  <c r="T27" i="2"/>
  <c r="W27" i="2"/>
  <c r="V27" i="2"/>
  <c r="Y27" i="2"/>
  <c r="X27" i="2"/>
  <c r="AA27" i="2"/>
  <c r="Z27" i="2"/>
  <c r="AC27" i="2"/>
  <c r="AB27" i="2"/>
  <c r="AE27" i="2"/>
  <c r="AD27" i="2"/>
  <c r="AG27" i="2"/>
  <c r="AF27" i="2"/>
  <c r="AI27" i="2"/>
  <c r="AH27" i="2"/>
  <c r="AK27" i="2"/>
  <c r="AJ27" i="2"/>
  <c r="AM27" i="2"/>
  <c r="AL27" i="2"/>
  <c r="AO27" i="2"/>
  <c r="AN27" i="2"/>
  <c r="AQ27" i="2"/>
  <c r="AP27" i="2"/>
  <c r="AS27" i="2"/>
  <c r="AR27" i="2"/>
  <c r="AU27" i="2"/>
  <c r="AT27" i="2"/>
  <c r="AV27" i="2"/>
  <c r="E28" i="2"/>
  <c r="D28" i="2"/>
  <c r="G28" i="2"/>
  <c r="F28" i="2"/>
  <c r="I28" i="2"/>
  <c r="H28" i="2"/>
  <c r="K28" i="2"/>
  <c r="J28" i="2"/>
  <c r="M28" i="2"/>
  <c r="L28" i="2"/>
  <c r="O28" i="2"/>
  <c r="N28" i="2"/>
  <c r="Q28" i="2"/>
  <c r="P28" i="2"/>
  <c r="S28" i="2"/>
  <c r="R28" i="2"/>
  <c r="U28" i="2"/>
  <c r="T28" i="2"/>
  <c r="W28" i="2"/>
  <c r="V28" i="2"/>
  <c r="Y28" i="2"/>
  <c r="X28" i="2"/>
  <c r="AA28" i="2"/>
  <c r="Z28" i="2"/>
  <c r="AC28" i="2"/>
  <c r="AB28" i="2"/>
  <c r="AE28" i="2"/>
  <c r="AD28" i="2"/>
  <c r="AG28" i="2"/>
  <c r="AF28" i="2"/>
  <c r="AI28" i="2"/>
  <c r="AH28" i="2"/>
  <c r="AK28" i="2"/>
  <c r="AJ28" i="2"/>
  <c r="AM28" i="2"/>
  <c r="AL28" i="2"/>
  <c r="AO28" i="2"/>
  <c r="AN28" i="2"/>
  <c r="AQ28" i="2"/>
  <c r="AP28" i="2"/>
  <c r="AS28" i="2"/>
  <c r="AR28" i="2"/>
  <c r="AU28" i="2"/>
  <c r="AT28" i="2"/>
  <c r="AV28" i="2"/>
  <c r="E29" i="2"/>
  <c r="D29" i="2"/>
  <c r="G29" i="2"/>
  <c r="F29" i="2"/>
  <c r="I29" i="2"/>
  <c r="H29" i="2"/>
  <c r="K29" i="2"/>
  <c r="J29" i="2"/>
  <c r="M29" i="2"/>
  <c r="L29" i="2"/>
  <c r="O29" i="2"/>
  <c r="N29" i="2"/>
  <c r="Q29" i="2"/>
  <c r="P29" i="2"/>
  <c r="S29" i="2"/>
  <c r="R29" i="2"/>
  <c r="U29" i="2"/>
  <c r="T29" i="2"/>
  <c r="W29" i="2"/>
  <c r="V29" i="2"/>
  <c r="Y29" i="2"/>
  <c r="X29" i="2"/>
  <c r="AA29" i="2"/>
  <c r="Z29" i="2"/>
  <c r="AC29" i="2"/>
  <c r="AB29" i="2"/>
  <c r="AE29" i="2"/>
  <c r="AD29" i="2"/>
  <c r="AG29" i="2"/>
  <c r="AF29" i="2"/>
  <c r="AI29" i="2"/>
  <c r="AH29" i="2"/>
  <c r="AK29" i="2"/>
  <c r="AJ29" i="2"/>
  <c r="AM29" i="2"/>
  <c r="AL29" i="2"/>
  <c r="AO29" i="2"/>
  <c r="AN29" i="2"/>
  <c r="AQ29" i="2"/>
  <c r="AP29" i="2"/>
  <c r="AS29" i="2"/>
  <c r="AR29" i="2"/>
  <c r="AU29" i="2"/>
  <c r="AT29" i="2"/>
  <c r="AV29" i="2"/>
  <c r="E30" i="2"/>
  <c r="D30" i="2"/>
  <c r="G30" i="2"/>
  <c r="F30" i="2"/>
  <c r="I30" i="2"/>
  <c r="H30" i="2"/>
  <c r="K30" i="2"/>
  <c r="J30" i="2"/>
  <c r="M30" i="2"/>
  <c r="L30" i="2"/>
  <c r="O30" i="2"/>
  <c r="N30" i="2"/>
  <c r="Q30" i="2"/>
  <c r="P30" i="2"/>
  <c r="S30" i="2"/>
  <c r="R30" i="2"/>
  <c r="U30" i="2"/>
  <c r="T30" i="2"/>
  <c r="W30" i="2"/>
  <c r="V30" i="2"/>
  <c r="Y30" i="2"/>
  <c r="X30" i="2"/>
  <c r="AA30" i="2"/>
  <c r="Z30" i="2"/>
  <c r="AC30" i="2"/>
  <c r="AB30" i="2"/>
  <c r="AE30" i="2"/>
  <c r="AD30" i="2"/>
  <c r="AG30" i="2"/>
  <c r="AF30" i="2"/>
  <c r="AI30" i="2"/>
  <c r="AH30" i="2"/>
  <c r="AK30" i="2"/>
  <c r="AJ30" i="2"/>
  <c r="AM30" i="2"/>
  <c r="AL30" i="2"/>
  <c r="AO30" i="2"/>
  <c r="AN30" i="2"/>
  <c r="AQ30" i="2"/>
  <c r="AP30" i="2"/>
  <c r="AS30" i="2"/>
  <c r="AR30" i="2"/>
  <c r="AU30" i="2"/>
  <c r="AT30" i="2"/>
  <c r="AV30" i="2"/>
  <c r="E31" i="2"/>
  <c r="D31" i="2"/>
  <c r="G31" i="2"/>
  <c r="F31" i="2"/>
  <c r="I31" i="2"/>
  <c r="H31" i="2"/>
  <c r="K31" i="2"/>
  <c r="J31" i="2"/>
  <c r="M31" i="2"/>
  <c r="L31" i="2"/>
  <c r="O31" i="2"/>
  <c r="N31" i="2"/>
  <c r="Q31" i="2"/>
  <c r="P31" i="2"/>
  <c r="S31" i="2"/>
  <c r="R31" i="2"/>
  <c r="U31" i="2"/>
  <c r="T31" i="2"/>
  <c r="W31" i="2"/>
  <c r="V31" i="2"/>
  <c r="Y31" i="2"/>
  <c r="X31" i="2"/>
  <c r="AA31" i="2"/>
  <c r="Z31" i="2"/>
  <c r="AC31" i="2"/>
  <c r="AB31" i="2"/>
  <c r="AE31" i="2"/>
  <c r="AD31" i="2"/>
  <c r="AG31" i="2"/>
  <c r="AF31" i="2"/>
  <c r="AI31" i="2"/>
  <c r="AH31" i="2"/>
  <c r="AK31" i="2"/>
  <c r="AJ31" i="2"/>
  <c r="AM31" i="2"/>
  <c r="AL31" i="2"/>
  <c r="AO31" i="2"/>
  <c r="AN31" i="2"/>
  <c r="AQ31" i="2"/>
  <c r="AP31" i="2"/>
  <c r="AS31" i="2"/>
  <c r="AR31" i="2"/>
  <c r="AU31" i="2"/>
  <c r="AT31" i="2"/>
  <c r="AV31" i="2"/>
  <c r="E32" i="2"/>
  <c r="D32" i="2"/>
  <c r="G32" i="2"/>
  <c r="F32" i="2"/>
  <c r="I32" i="2"/>
  <c r="H32" i="2"/>
  <c r="K32" i="2"/>
  <c r="J32" i="2"/>
  <c r="M32" i="2"/>
  <c r="L32" i="2"/>
  <c r="O32" i="2"/>
  <c r="N32" i="2"/>
  <c r="Q32" i="2"/>
  <c r="P32" i="2"/>
  <c r="S32" i="2"/>
  <c r="R32" i="2"/>
  <c r="U32" i="2"/>
  <c r="T32" i="2"/>
  <c r="W32" i="2"/>
  <c r="V32" i="2"/>
  <c r="Y32" i="2"/>
  <c r="X32" i="2"/>
  <c r="AA32" i="2"/>
  <c r="Z32" i="2"/>
  <c r="AC32" i="2"/>
  <c r="AB32" i="2"/>
  <c r="AE32" i="2"/>
  <c r="AD32" i="2"/>
  <c r="AG32" i="2"/>
  <c r="AF32" i="2"/>
  <c r="AI32" i="2"/>
  <c r="AH32" i="2"/>
  <c r="AK32" i="2"/>
  <c r="AJ32" i="2"/>
  <c r="AM32" i="2"/>
  <c r="AL32" i="2"/>
  <c r="AO32" i="2"/>
  <c r="AN32" i="2"/>
  <c r="AQ32" i="2"/>
  <c r="AP32" i="2"/>
  <c r="AS32" i="2"/>
  <c r="AR32" i="2"/>
  <c r="AU32" i="2"/>
  <c r="AT32" i="2"/>
  <c r="AV32" i="2"/>
  <c r="E33" i="2"/>
  <c r="D33" i="2"/>
  <c r="G33" i="2"/>
  <c r="F33" i="2"/>
  <c r="I33" i="2"/>
  <c r="H33" i="2"/>
  <c r="K33" i="2"/>
  <c r="J33" i="2"/>
  <c r="M33" i="2"/>
  <c r="L33" i="2"/>
  <c r="O33" i="2"/>
  <c r="N33" i="2"/>
  <c r="Q33" i="2"/>
  <c r="P33" i="2"/>
  <c r="S33" i="2"/>
  <c r="R33" i="2"/>
  <c r="U33" i="2"/>
  <c r="T33" i="2"/>
  <c r="W33" i="2"/>
  <c r="V33" i="2"/>
  <c r="Y33" i="2"/>
  <c r="X33" i="2"/>
  <c r="AA33" i="2"/>
  <c r="Z33" i="2"/>
  <c r="AC33" i="2"/>
  <c r="AB33" i="2"/>
  <c r="AE33" i="2"/>
  <c r="AD33" i="2"/>
  <c r="AG33" i="2"/>
  <c r="AF33" i="2"/>
  <c r="AI33" i="2"/>
  <c r="AH33" i="2"/>
  <c r="AK33" i="2"/>
  <c r="AJ33" i="2"/>
  <c r="AM33" i="2"/>
  <c r="AL33" i="2"/>
  <c r="AO33" i="2"/>
  <c r="AN33" i="2"/>
  <c r="AQ33" i="2"/>
  <c r="AP33" i="2"/>
  <c r="AS33" i="2"/>
  <c r="AR33" i="2"/>
  <c r="AU33" i="2"/>
  <c r="AT33" i="2"/>
  <c r="AV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13" i="2"/>
  <c r="E13" i="2"/>
  <c r="G13" i="2"/>
  <c r="I13" i="2"/>
  <c r="K13" i="2"/>
  <c r="M13" i="2"/>
  <c r="O13" i="2"/>
  <c r="Q13" i="2"/>
  <c r="S13" i="2"/>
  <c r="U13" i="2"/>
  <c r="W13" i="2"/>
  <c r="Y13" i="2"/>
  <c r="AA13" i="2"/>
  <c r="AC13" i="2"/>
  <c r="AE13" i="2"/>
  <c r="AG13" i="2"/>
  <c r="AI13" i="2"/>
  <c r="AK13" i="2"/>
  <c r="AM13" i="2"/>
  <c r="AO13" i="2"/>
  <c r="AQ13" i="2"/>
  <c r="AS13" i="2"/>
  <c r="AU13" i="2"/>
</calcChain>
</file>

<file path=xl/sharedStrings.xml><?xml version="1.0" encoding="utf-8"?>
<sst xmlns="http://schemas.openxmlformats.org/spreadsheetml/2006/main" count="499" uniqueCount="307">
  <si>
    <t>DUREE</t>
  </si>
  <si>
    <t>Mickael</t>
  </si>
  <si>
    <t>Haykel</t>
  </si>
  <si>
    <t>TELEC</t>
  </si>
  <si>
    <t>1PROE</t>
  </si>
  <si>
    <t>TGA</t>
  </si>
  <si>
    <t>1EVS</t>
  </si>
  <si>
    <t>1GA</t>
  </si>
  <si>
    <t>1TU</t>
  </si>
  <si>
    <t>NOMS</t>
  </si>
  <si>
    <t>PRENOMS</t>
  </si>
  <si>
    <t>Abdelbasset</t>
  </si>
  <si>
    <t>Abdelwahid</t>
  </si>
  <si>
    <t>Bertile</t>
  </si>
  <si>
    <t>Abir</t>
  </si>
  <si>
    <t>Camille</t>
  </si>
  <si>
    <t>Amir</t>
  </si>
  <si>
    <t>Alen</t>
  </si>
  <si>
    <t>Ali</t>
  </si>
  <si>
    <t>Chirine</t>
  </si>
  <si>
    <t>Adama</t>
  </si>
  <si>
    <t>Emilie</t>
  </si>
  <si>
    <t>Badrane</t>
  </si>
  <si>
    <t>Bilal</t>
  </si>
  <si>
    <t>Fares</t>
  </si>
  <si>
    <t>Isma</t>
  </si>
  <si>
    <t>Elfeta</t>
  </si>
  <si>
    <t>Gehna</t>
  </si>
  <si>
    <t>Emre</t>
  </si>
  <si>
    <t>Christian</t>
  </si>
  <si>
    <t>Gilles</t>
  </si>
  <si>
    <t>Jihenne</t>
  </si>
  <si>
    <t>Faiz</t>
  </si>
  <si>
    <t>Ismeta</t>
  </si>
  <si>
    <t>Hedi</t>
  </si>
  <si>
    <t>Halis</t>
  </si>
  <si>
    <t>Kandji</t>
  </si>
  <si>
    <t>Janette</t>
  </si>
  <si>
    <t>Mansour</t>
  </si>
  <si>
    <t>Laurent</t>
  </si>
  <si>
    <t>Mohamed</t>
  </si>
  <si>
    <t>Kenza</t>
  </si>
  <si>
    <t>Hocine</t>
  </si>
  <si>
    <t>Jenna</t>
  </si>
  <si>
    <t>Mounia</t>
  </si>
  <si>
    <t>Khayra</t>
  </si>
  <si>
    <t>Imen</t>
  </si>
  <si>
    <t>Juliana</t>
  </si>
  <si>
    <t>Mustafa</t>
  </si>
  <si>
    <t>Salim</t>
  </si>
  <si>
    <t>Liddia</t>
  </si>
  <si>
    <t>Jenny</t>
  </si>
  <si>
    <t>Kelly</t>
  </si>
  <si>
    <t>Sombate rothanak</t>
  </si>
  <si>
    <t>Willy</t>
  </si>
  <si>
    <t>Phi tram</t>
  </si>
  <si>
    <t>Louiza</t>
  </si>
  <si>
    <t>Jennyline</t>
  </si>
  <si>
    <t>Laura</t>
  </si>
  <si>
    <t>Wail</t>
  </si>
  <si>
    <t>Ryad</t>
  </si>
  <si>
    <t>Lydia</t>
  </si>
  <si>
    <t>Kévin</t>
  </si>
  <si>
    <t>Lea</t>
  </si>
  <si>
    <t>Yohann</t>
  </si>
  <si>
    <t>Xhorxh</t>
  </si>
  <si>
    <t>Margarita</t>
  </si>
  <si>
    <t>Melvine</t>
  </si>
  <si>
    <t>Linda</t>
  </si>
  <si>
    <t>Zayd</t>
  </si>
  <si>
    <t>Yassine</t>
  </si>
  <si>
    <t>Mouna</t>
  </si>
  <si>
    <t>Nesrine</t>
  </si>
  <si>
    <t>Maïssane</t>
  </si>
  <si>
    <t>Nadia</t>
  </si>
  <si>
    <t>Ruth</t>
  </si>
  <si>
    <t>Mélinda</t>
  </si>
  <si>
    <t>Naila</t>
  </si>
  <si>
    <t>Sabrina</t>
  </si>
  <si>
    <t>Meltem</t>
  </si>
  <si>
    <t>Naoures</t>
  </si>
  <si>
    <t>Sandra</t>
  </si>
  <si>
    <t>Morgane</t>
  </si>
  <si>
    <t>Nessrine</t>
  </si>
  <si>
    <t>Siwar</t>
  </si>
  <si>
    <t>Naomie</t>
  </si>
  <si>
    <t>Noemie</t>
  </si>
  <si>
    <t>Suleyman</t>
  </si>
  <si>
    <t>Nejma</t>
  </si>
  <si>
    <t>Sarinece</t>
  </si>
  <si>
    <t>Nore-ymen</t>
  </si>
  <si>
    <t>Sofia</t>
  </si>
  <si>
    <t>Rachda</t>
  </si>
  <si>
    <t>Thais sirine</t>
  </si>
  <si>
    <t>Sauraya</t>
  </si>
  <si>
    <t>Victoria</t>
  </si>
  <si>
    <t>Sibel</t>
  </si>
  <si>
    <t>Wiem</t>
  </si>
  <si>
    <t>Wacilla</t>
  </si>
  <si>
    <t>Ynès</t>
  </si>
  <si>
    <t>Yosr</t>
  </si>
  <si>
    <t>Zineb</t>
  </si>
  <si>
    <t>Zekiye</t>
  </si>
  <si>
    <t>TEMPS TOUR</t>
  </si>
  <si>
    <t>Classe</t>
  </si>
  <si>
    <t>Faire Ctrl+S après avoir renommer formes</t>
  </si>
  <si>
    <t>LONGUEUR PISTE</t>
  </si>
  <si>
    <t>PTS /100m</t>
  </si>
  <si>
    <t>15"</t>
  </si>
  <si>
    <t>30"</t>
  </si>
  <si>
    <t>45"</t>
  </si>
  <si>
    <t>1'</t>
  </si>
  <si>
    <t>1'30</t>
  </si>
  <si>
    <t>2'</t>
  </si>
  <si>
    <t>3'</t>
  </si>
  <si>
    <t>5'</t>
  </si>
  <si>
    <t>6'</t>
  </si>
  <si>
    <t>8'</t>
  </si>
  <si>
    <t>10'</t>
  </si>
  <si>
    <t>12'</t>
  </si>
  <si>
    <t>15'</t>
  </si>
  <si>
    <t>18'</t>
  </si>
  <si>
    <t>20'</t>
  </si>
  <si>
    <t>25'</t>
  </si>
  <si>
    <t>30'</t>
  </si>
  <si>
    <t>35'</t>
  </si>
  <si>
    <t>40'</t>
  </si>
  <si>
    <t>equivalent secondes</t>
  </si>
  <si>
    <t>DISTANCE PLOTS</t>
  </si>
  <si>
    <t>Plots supp</t>
  </si>
  <si>
    <t>Lancer un chrono en parallèle</t>
  </si>
  <si>
    <t>STAGE</t>
  </si>
  <si>
    <t>sexe</t>
  </si>
  <si>
    <t>SAHLI</t>
  </si>
  <si>
    <t>g</t>
  </si>
  <si>
    <t>MAZIZ</t>
  </si>
  <si>
    <t>KAMBABA</t>
  </si>
  <si>
    <t>f</t>
  </si>
  <si>
    <t>AKARI</t>
  </si>
  <si>
    <t>MARTINEZ</t>
  </si>
  <si>
    <t>ALI ASSOUMANE</t>
  </si>
  <si>
    <t>Alexandre</t>
  </si>
  <si>
    <t>DZANANOVIC</t>
  </si>
  <si>
    <t>AGGOUNE</t>
  </si>
  <si>
    <t>SANI</t>
  </si>
  <si>
    <t>SAULNIER</t>
  </si>
  <si>
    <t>MHADJI</t>
  </si>
  <si>
    <t>Alexis F.</t>
  </si>
  <si>
    <t>UGHANEM</t>
  </si>
  <si>
    <t>SAIDI</t>
  </si>
  <si>
    <t>BERTIKIZI</t>
  </si>
  <si>
    <t>MEMETI</t>
  </si>
  <si>
    <t>TAGHNA</t>
  </si>
  <si>
    <t>BIRI</t>
  </si>
  <si>
    <t>Anthony</t>
  </si>
  <si>
    <t>DUMENIL NGOULOU</t>
  </si>
  <si>
    <t>DJAMEN MBEUFET</t>
  </si>
  <si>
    <t>HAMIDI</t>
  </si>
  <si>
    <t>OUSSENI</t>
  </si>
  <si>
    <t>MRKALJ</t>
  </si>
  <si>
    <t>MELAAB</t>
  </si>
  <si>
    <t>ERBASLI</t>
  </si>
  <si>
    <t>BOURIALA</t>
  </si>
  <si>
    <t>N'YACKHATE</t>
  </si>
  <si>
    <t>ROUANI</t>
  </si>
  <si>
    <t>ALI</t>
  </si>
  <si>
    <t>OMRANI</t>
  </si>
  <si>
    <t>Claudine</t>
  </si>
  <si>
    <t>CISSE</t>
  </si>
  <si>
    <t>BOUHANNA</t>
  </si>
  <si>
    <t>BERKAT</t>
  </si>
  <si>
    <t>MEDDOUR</t>
  </si>
  <si>
    <t>NEKA</t>
  </si>
  <si>
    <t>LAKEHAL</t>
  </si>
  <si>
    <t>Emmanuel</t>
  </si>
  <si>
    <t>HOAREAU</t>
  </si>
  <si>
    <t>CAMARA</t>
  </si>
  <si>
    <t>CHENDAR</t>
  </si>
  <si>
    <t>YAHYAOUI</t>
  </si>
  <si>
    <t>ALMEIDA PINTO</t>
  </si>
  <si>
    <t>YORULMAZ</t>
  </si>
  <si>
    <t>REMADI</t>
  </si>
  <si>
    <t>TOUIZRAT</t>
  </si>
  <si>
    <t>ALLACHE</t>
  </si>
  <si>
    <t>ROS</t>
  </si>
  <si>
    <t>TOUTOUTE</t>
  </si>
  <si>
    <t>PEOU</t>
  </si>
  <si>
    <t>Fred</t>
  </si>
  <si>
    <t>NONGA KOUM</t>
  </si>
  <si>
    <t>CAO</t>
  </si>
  <si>
    <t>HAREK</t>
  </si>
  <si>
    <t>RIVIERE</t>
  </si>
  <si>
    <t>BOUCAUD</t>
  </si>
  <si>
    <t>BOUHAFS</t>
  </si>
  <si>
    <t>Gwen</t>
  </si>
  <si>
    <t>ARGOUBI</t>
  </si>
  <si>
    <t>BOUDOUHA</t>
  </si>
  <si>
    <t>BIREM</t>
  </si>
  <si>
    <t>LICHA</t>
  </si>
  <si>
    <t>RICHARD</t>
  </si>
  <si>
    <t>Julien</t>
  </si>
  <si>
    <t>GJOKA</t>
  </si>
  <si>
    <t>ADAMYAN</t>
  </si>
  <si>
    <t>MALARD</t>
  </si>
  <si>
    <t>BOUKARRA</t>
  </si>
  <si>
    <t>MMADI</t>
  </si>
  <si>
    <t>FARHAT</t>
  </si>
  <si>
    <t>EZZINE</t>
  </si>
  <si>
    <t>GHEZALA</t>
  </si>
  <si>
    <t>GUEFFAF</t>
  </si>
  <si>
    <t>Marc-Antoine</t>
  </si>
  <si>
    <t>BRISSAUD</t>
  </si>
  <si>
    <t>KILUNGILA</t>
  </si>
  <si>
    <t>BEN HASSINE</t>
  </si>
  <si>
    <t>Marco</t>
  </si>
  <si>
    <t>YOUSSOUF</t>
  </si>
  <si>
    <t>LORION</t>
  </si>
  <si>
    <t>KILIC</t>
  </si>
  <si>
    <t>TOUMI</t>
  </si>
  <si>
    <t>DOMINGOS MANUEL</t>
  </si>
  <si>
    <t>ATHLAN</t>
  </si>
  <si>
    <t>Nathalie</t>
  </si>
  <si>
    <t>DE CASTRO GUIMARES</t>
  </si>
  <si>
    <t>YACOUBI</t>
  </si>
  <si>
    <t>IMAKO-BAFINDA</t>
  </si>
  <si>
    <t>Nico Afriat</t>
  </si>
  <si>
    <t>VIEIRA</t>
  </si>
  <si>
    <t>EROGLU</t>
  </si>
  <si>
    <t>BOUTALEB</t>
  </si>
  <si>
    <t>Nico Podu</t>
  </si>
  <si>
    <t>BOUTAR</t>
  </si>
  <si>
    <t>BENABED</t>
  </si>
  <si>
    <t>Olivier</t>
  </si>
  <si>
    <t>AGAGUENA</t>
  </si>
  <si>
    <t>Pascal</t>
  </si>
  <si>
    <t>TABET-BOUZERARI</t>
  </si>
  <si>
    <t>ANGE</t>
  </si>
  <si>
    <t>Phil G.</t>
  </si>
  <si>
    <t>THUILLIER</t>
  </si>
  <si>
    <t>BIGAT</t>
  </si>
  <si>
    <t>Philippe G.</t>
  </si>
  <si>
    <t>ZOGHLAMI</t>
  </si>
  <si>
    <t>BENZEGNOUN</t>
  </si>
  <si>
    <t>Stef</t>
  </si>
  <si>
    <t>HABI</t>
  </si>
  <si>
    <t>CHARRADI</t>
  </si>
  <si>
    <t>Thomas</t>
  </si>
  <si>
    <t>MENACERI</t>
  </si>
  <si>
    <t>ONAY</t>
  </si>
  <si>
    <t>Tristan</t>
  </si>
  <si>
    <t>Xav</t>
  </si>
  <si>
    <t>CC</t>
  </si>
  <si>
    <t>Barby</t>
  </si>
  <si>
    <t>Jo</t>
  </si>
  <si>
    <t>Nico T.</t>
  </si>
  <si>
    <t>Steven</t>
  </si>
  <si>
    <t>Cyrilinou</t>
  </si>
  <si>
    <t>Mick</t>
  </si>
  <si>
    <t>vivien</t>
  </si>
  <si>
    <t>eric</t>
  </si>
  <si>
    <t>3x500</t>
  </si>
  <si>
    <t>1er 500</t>
  </si>
  <si>
    <t>3è 500</t>
  </si>
  <si>
    <t>2è 500</t>
  </si>
  <si>
    <t>3x500 G</t>
  </si>
  <si>
    <t>3x500 F</t>
  </si>
  <si>
    <t>Note /15</t>
  </si>
  <si>
    <t>NOTE/15</t>
  </si>
  <si>
    <t>ECART MAX</t>
  </si>
  <si>
    <t xml:space="preserve">Ecart </t>
  </si>
  <si>
    <t>NOTE /3</t>
  </si>
  <si>
    <t>NOTE ECART /3</t>
  </si>
  <si>
    <t>Echauffement</t>
  </si>
  <si>
    <t>NOTE ECHAUFFEMENT/3</t>
  </si>
  <si>
    <t>NOTE /20</t>
  </si>
  <si>
    <t>Vitesse 250</t>
  </si>
  <si>
    <t>Vitesse 1er 500</t>
  </si>
  <si>
    <t>Vitesse 
2è 500</t>
  </si>
  <si>
    <t>Vitesse 
3è 500</t>
  </si>
  <si>
    <t xml:space="preserve">CLIQUEZ SUR CHRONO (lancer un autre chrono en //) PUIS SUR LE NOM D'UN COUREUR AUX 250 et 500m. CLIQUEZ SUR RAZ A LA FIN DE CHAQUE 500 </t>
  </si>
  <si>
    <t>COMPÉTENCES  ATTENDUES</t>
  </si>
  <si>
    <t>PRINCIPES D’ÉLABORATION DE L’ÉPREUVE</t>
  </si>
  <si>
    <t>POINTS À AFFECTER</t>
  </si>
  <si>
    <t>ÉLÉMENTS À ÉVALUER</t>
  </si>
  <si>
    <r>
      <rPr>
        <b/>
        <sz val="8"/>
        <rFont val="Calibri"/>
        <scheme val="minor"/>
      </rPr>
      <t xml:space="preserve">COMPETENCE DE NIVEAU 3 EN COURS D’ACQUISITION
</t>
    </r>
    <r>
      <rPr>
        <sz val="9"/>
        <rFont val="Calibri"/>
        <scheme val="minor"/>
      </rPr>
      <t>de 00 à 09 pts</t>
    </r>
  </si>
  <si>
    <t>15 Points</t>
  </si>
  <si>
    <r>
      <rPr>
        <sz val="9"/>
        <rFont val="Calibri"/>
        <scheme val="minor"/>
      </rPr>
      <t>Note
/ 20</t>
    </r>
  </si>
  <si>
    <r>
      <rPr>
        <sz val="9"/>
        <rFont val="Calibri"/>
        <scheme val="minor"/>
      </rPr>
      <t>Note
/ 15</t>
    </r>
  </si>
  <si>
    <t>Temps Filles</t>
  </si>
  <si>
    <t>Temps Garçons</t>
  </si>
  <si>
    <r>
      <rPr>
        <sz val="9"/>
        <rFont val="Calibri"/>
        <scheme val="minor"/>
      </rPr>
      <t>Note
/20</t>
    </r>
  </si>
  <si>
    <r>
      <rPr>
        <sz val="9"/>
        <rFont val="Calibri"/>
        <scheme val="minor"/>
      </rPr>
      <t>Note
/15</t>
    </r>
  </si>
  <si>
    <t>03 Points</t>
  </si>
  <si>
    <r>
      <rPr>
        <b/>
        <sz val="9"/>
        <rFont val="Calibri"/>
        <scheme val="minor"/>
      </rPr>
      <t xml:space="preserve">Répartition de l’effort
Différence des deux temps extrêmes réalisés </t>
    </r>
    <r>
      <rPr>
        <u/>
        <sz val="9"/>
        <rFont val="Calibri"/>
        <scheme val="minor"/>
      </rPr>
      <t>Exemple</t>
    </r>
    <r>
      <rPr>
        <sz val="9"/>
        <rFont val="Calibri"/>
        <scheme val="minor"/>
      </rPr>
      <t xml:space="preserve"> un élève réalise 2.18 - 2.21 – 2.23 : Les deux temps extrêmes sont compris dans une fourchette de 5’’ (2.18 et 2.23) = 2pt</t>
    </r>
  </si>
  <si>
    <t>02 Points</t>
  </si>
  <si>
    <t>Préparation  et récupération.</t>
  </si>
  <si>
    <r>
      <rPr>
        <b/>
        <sz val="9"/>
        <rFont val="Calibri"/>
        <scheme val="minor"/>
      </rPr>
      <t xml:space="preserve">1 ,5 pt
</t>
    </r>
    <r>
      <rPr>
        <sz val="9"/>
        <rFont val="Calibri"/>
        <scheme val="minor"/>
      </rPr>
      <t>●     Dans son 1er échauffement, Intègre des allures de son 500 m.
●     Mise en train progressive.
●      Mobilisation des articulations et des groupes musculaires prioritairement sollicités pour l’épreuve.
●     Récupération active immédiatement après l’effort (marche).</t>
    </r>
  </si>
  <si>
    <r>
      <rPr>
        <b/>
        <sz val="9"/>
        <rFont val="Calibri"/>
        <scheme val="minor"/>
      </rPr>
      <t xml:space="preserve">2 pts
</t>
    </r>
    <r>
      <rPr>
        <sz val="9"/>
        <rFont val="Calibri"/>
        <scheme val="minor"/>
      </rPr>
      <t>●     Vérification de l’allure sur plusieurs dizaines de m avant le 1</t>
    </r>
    <r>
      <rPr>
        <vertAlign val="superscript"/>
        <sz val="6"/>
        <rFont val="Calibri"/>
        <scheme val="minor"/>
      </rPr>
      <t xml:space="preserve">er </t>
    </r>
    <r>
      <rPr>
        <sz val="9"/>
        <rFont val="Calibri"/>
        <scheme val="minor"/>
      </rPr>
      <t>départ.
●     Mise en train progressive et continue.
●     Mobilisation des articulations et des groupes musculaires prioritairement sollicités pour l’épreuve.
●     Récupération intégrant une mise en activité pour le 2</t>
    </r>
    <r>
      <rPr>
        <vertAlign val="superscript"/>
        <sz val="6"/>
        <rFont val="Calibri"/>
        <scheme val="minor"/>
      </rPr>
      <t xml:space="preserve">nd </t>
    </r>
    <r>
      <rPr>
        <sz val="9"/>
        <rFont val="Calibri"/>
        <scheme val="minor"/>
      </rPr>
      <t>et 3</t>
    </r>
    <r>
      <rPr>
        <vertAlign val="superscript"/>
        <sz val="6"/>
        <rFont val="Calibri"/>
        <scheme val="minor"/>
      </rPr>
      <t xml:space="preserve">ème </t>
    </r>
    <r>
      <rPr>
        <sz val="9"/>
        <rFont val="Calibri"/>
        <scheme val="minor"/>
      </rPr>
      <t>500m.</t>
    </r>
  </si>
  <si>
    <t>DEMI-FOND N3 CAP-BEP</t>
  </si>
  <si>
    <r>
      <rPr>
        <b/>
        <sz val="10"/>
        <rFont val="Calibri"/>
        <scheme val="minor"/>
      </rPr>
      <t xml:space="preserve">NIVEAU 3
</t>
    </r>
    <r>
      <rPr>
        <sz val="10"/>
        <rFont val="Calibri"/>
        <family val="2"/>
        <scheme val="minor"/>
      </rPr>
      <t>Produire la meilleure performance sur une série de courses, se préparer et répartir son effort grâce à une gestion raisonnée de ses ressources.</t>
    </r>
  </si>
  <si>
    <r>
      <rPr>
        <sz val="11"/>
        <rFont val="Calibri"/>
        <family val="2"/>
        <scheme val="minor"/>
      </rPr>
      <t>En  demi-fond,  chaque  élève  réalise  3  courses  de  500m  (récupération  de10mn  maximum)  chronométrées  par  un enseignant  à  la  seconde.  Les  élèves  courent  sans  montre  ni  chronomètre  mais  un  temps  de  passage  leur  est communiqué aux 250m
Le temps cumulé compte pour 75 % de la note.
L’échauffement, la récupération et la gestion de l’effort  comptent pour 25%.</t>
    </r>
  </si>
  <si>
    <r>
      <rPr>
        <b/>
        <sz val="14"/>
        <rFont val="Calibri"/>
        <family val="2"/>
        <scheme val="minor"/>
      </rPr>
      <t>COMPETENCE DE NIVEAU 3 ACQUISE
de 10 à 20 pts</t>
    </r>
  </si>
  <si>
    <r>
      <rPr>
        <sz val="14"/>
        <rFont val="Calibri"/>
        <family val="2"/>
        <scheme val="minor"/>
      </rPr>
      <t>La  fourchette des deux temps extrêmes est de 10’’ à 15’’.
01pt</t>
    </r>
  </si>
  <si>
    <r>
      <rPr>
        <sz val="14"/>
        <rFont val="Calibri"/>
        <family val="2"/>
        <scheme val="minor"/>
      </rPr>
      <t>La  fourchette des deux temps extrêmes est de 5’’ à 9’’.
02 pts</t>
    </r>
  </si>
  <si>
    <r>
      <rPr>
        <sz val="14"/>
        <rFont val="Calibri"/>
        <family val="2"/>
        <scheme val="minor"/>
      </rPr>
      <t>La  fourchette des deux temps extrêmes est de 00’’ à 4’’.
03 pts</t>
    </r>
  </si>
  <si>
    <r>
      <rPr>
        <sz val="14"/>
        <rFont val="Calibri"/>
        <family val="2"/>
        <scheme val="minor"/>
      </rPr>
      <t>01 pt
●     Mise en train désordonnée (courses rapides ou marche).
●     Mobilisations articulaires incomplètes.</t>
    </r>
  </si>
  <si>
    <r>
      <rPr>
        <b/>
        <sz val="12"/>
        <rFont val="Calibri"/>
        <family val="2"/>
        <scheme val="minor"/>
      </rPr>
      <t xml:space="preserve">Temps cumulé pour les trois 500 m réalisés
</t>
    </r>
    <r>
      <rPr>
        <sz val="12"/>
        <rFont val="Calibri"/>
        <scheme val="minor"/>
      </rPr>
      <t>(barème différencié garçons - filles)
Exemple : une fille réalise  7mn01 Sa note est 9.75 / 15 (ou 13 / 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</si>
</sst>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"/>
    <numFmt numFmtId="166" formatCode="00"/>
  </numFmts>
  <fonts count="5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36"/>
      <color theme="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00B0F0"/>
      <name val="Calibri"/>
      <family val="2"/>
      <scheme val="minor"/>
    </font>
    <font>
      <sz val="9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0"/>
      <color theme="0"/>
      <name val="Harrington"/>
    </font>
    <font>
      <sz val="10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0"/>
      <name val="Calibri"/>
      <scheme val="minor"/>
    </font>
    <font>
      <b/>
      <sz val="8"/>
      <name val="Calibri"/>
      <scheme val="minor"/>
    </font>
    <font>
      <sz val="12"/>
      <name val="Calibri"/>
      <scheme val="minor"/>
    </font>
    <font>
      <sz val="9"/>
      <name val="Calibri"/>
      <scheme val="minor"/>
    </font>
    <font>
      <b/>
      <sz val="9"/>
      <name val="Calibri"/>
      <scheme val="minor"/>
    </font>
    <font>
      <sz val="9"/>
      <color rgb="FF000000"/>
      <name val="Calibri"/>
      <scheme val="minor"/>
    </font>
    <font>
      <u/>
      <sz val="9"/>
      <name val="Calibri"/>
      <scheme val="minor"/>
    </font>
    <font>
      <vertAlign val="superscript"/>
      <sz val="6"/>
      <name val="Calibri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8AD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13" borderId="0" xfId="0" applyFont="1" applyFill="1"/>
    <xf numFmtId="0" fontId="7" fillId="2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0" fillId="13" borderId="0" xfId="0" applyFont="1" applyFill="1"/>
    <xf numFmtId="0" fontId="0" fillId="0" borderId="0" xfId="0" applyFont="1" applyFill="1"/>
    <xf numFmtId="0" fontId="6" fillId="7" borderId="0" xfId="0" applyFont="1" applyFill="1"/>
    <xf numFmtId="0" fontId="0" fillId="5" borderId="0" xfId="0" applyFont="1" applyFill="1"/>
    <xf numFmtId="0" fontId="0" fillId="10" borderId="0" xfId="0" applyFont="1" applyFill="1"/>
    <xf numFmtId="0" fontId="0" fillId="14" borderId="0" xfId="0" applyFont="1" applyFill="1"/>
    <xf numFmtId="0" fontId="0" fillId="9" borderId="0" xfId="0" applyFont="1" applyFill="1"/>
    <xf numFmtId="0" fontId="6" fillId="6" borderId="0" xfId="0" applyFont="1" applyFill="1"/>
    <xf numFmtId="0" fontId="0" fillId="4" borderId="0" xfId="0" applyFont="1" applyFill="1"/>
    <xf numFmtId="0" fontId="6" fillId="11" borderId="0" xfId="0" applyFont="1" applyFill="1"/>
    <xf numFmtId="0" fontId="0" fillId="13" borderId="0" xfId="0" applyFill="1"/>
    <xf numFmtId="0" fontId="6" fillId="8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13" borderId="0" xfId="0" applyFont="1" applyFill="1"/>
    <xf numFmtId="0" fontId="6" fillId="13" borderId="0" xfId="0" applyFont="1" applyFill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12" fillId="13" borderId="0" xfId="0" applyFont="1" applyFill="1"/>
    <xf numFmtId="0" fontId="6" fillId="13" borderId="0" xfId="0" applyFont="1" applyFill="1"/>
    <xf numFmtId="0" fontId="14" fillId="13" borderId="0" xfId="0" applyFont="1" applyFill="1"/>
    <xf numFmtId="0" fontId="10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8" fillId="13" borderId="0" xfId="0" applyFont="1" applyFill="1"/>
    <xf numFmtId="0" fontId="18" fillId="2" borderId="0" xfId="0" applyFont="1" applyFill="1"/>
    <xf numFmtId="0" fontId="5" fillId="3" borderId="0" xfId="0" applyFont="1" applyFill="1" applyAlignment="1" applyProtection="1">
      <alignment horizontal="center" vertical="center"/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0" fontId="6" fillId="13" borderId="0" xfId="0" applyFont="1" applyFill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/>
    </xf>
    <xf numFmtId="0" fontId="6" fillId="13" borderId="0" xfId="0" applyFont="1" applyFill="1" applyBorder="1"/>
    <xf numFmtId="0" fontId="0" fillId="13" borderId="0" xfId="0" applyFill="1" applyBorder="1"/>
    <xf numFmtId="0" fontId="6" fillId="10" borderId="0" xfId="0" applyFont="1" applyFill="1" applyAlignment="1" applyProtection="1">
      <alignment horizontal="center" vertical="center"/>
      <protection locked="0"/>
    </xf>
    <xf numFmtId="0" fontId="6" fillId="12" borderId="0" xfId="0" applyFont="1" applyFill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12" borderId="6" xfId="0" applyFont="1" applyFill="1" applyBorder="1" applyAlignment="1" applyProtection="1">
      <alignment horizontal="center" vertical="center"/>
      <protection locked="0"/>
    </xf>
    <xf numFmtId="0" fontId="0" fillId="9" borderId="6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12" fillId="13" borderId="9" xfId="0" applyFont="1" applyFill="1" applyBorder="1"/>
    <xf numFmtId="0" fontId="6" fillId="3" borderId="9" xfId="0" applyFont="1" applyFill="1" applyBorder="1"/>
    <xf numFmtId="0" fontId="6" fillId="13" borderId="9" xfId="0" applyFont="1" applyFill="1" applyBorder="1"/>
    <xf numFmtId="0" fontId="27" fillId="13" borderId="0" xfId="0" applyFont="1" applyFill="1" applyAlignment="1">
      <alignment horizontal="center"/>
    </xf>
    <xf numFmtId="0" fontId="2" fillId="13" borderId="0" xfId="0" applyFont="1" applyFill="1" applyAlignment="1">
      <alignment horizontal="right"/>
    </xf>
    <xf numFmtId="0" fontId="0" fillId="0" borderId="0" xfId="0" applyNumberFormat="1" applyFont="1" applyFill="1"/>
    <xf numFmtId="0" fontId="6" fillId="13" borderId="0" xfId="0" applyFont="1" applyFill="1" applyProtection="1">
      <protection locked="0"/>
    </xf>
    <xf numFmtId="45" fontId="0" fillId="3" borderId="1" xfId="0" applyNumberFormat="1" applyFont="1" applyFill="1" applyBorder="1" applyAlignment="1">
      <alignment horizontal="center" vertical="center" wrapText="1"/>
    </xf>
    <xf numFmtId="21" fontId="0" fillId="3" borderId="1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left" vertical="center"/>
    </xf>
    <xf numFmtId="0" fontId="26" fillId="10" borderId="13" xfId="0" applyFont="1" applyFill="1" applyBorder="1"/>
    <xf numFmtId="0" fontId="22" fillId="3" borderId="13" xfId="0" applyFont="1" applyFill="1" applyBorder="1"/>
    <xf numFmtId="0" fontId="6" fillId="13" borderId="13" xfId="0" applyFont="1" applyFill="1" applyBorder="1"/>
    <xf numFmtId="0" fontId="29" fillId="12" borderId="13" xfId="0" applyFont="1" applyFill="1" applyBorder="1"/>
    <xf numFmtId="0" fontId="25" fillId="3" borderId="13" xfId="0" applyFont="1" applyFill="1" applyBorder="1"/>
    <xf numFmtId="0" fontId="30" fillId="5" borderId="13" xfId="0" applyFont="1" applyFill="1" applyBorder="1"/>
    <xf numFmtId="0" fontId="21" fillId="3" borderId="13" xfId="0" applyFont="1" applyFill="1" applyBorder="1"/>
    <xf numFmtId="0" fontId="31" fillId="8" borderId="13" xfId="0" applyFont="1" applyFill="1" applyBorder="1"/>
    <xf numFmtId="0" fontId="24" fillId="3" borderId="13" xfId="0" applyFont="1" applyFill="1" applyBorder="1"/>
    <xf numFmtId="165" fontId="16" fillId="10" borderId="7" xfId="0" applyNumberFormat="1" applyFont="1" applyFill="1" applyBorder="1" applyAlignment="1">
      <alignment horizontal="center" vertical="center" shrinkToFit="1"/>
    </xf>
    <xf numFmtId="45" fontId="6" fillId="13" borderId="0" xfId="0" applyNumberFormat="1" applyFont="1" applyFill="1" applyBorder="1" applyAlignment="1">
      <alignment horizontal="center" vertical="center"/>
    </xf>
    <xf numFmtId="45" fontId="10" fillId="13" borderId="0" xfId="0" applyNumberFormat="1" applyFont="1" applyFill="1" applyBorder="1" applyAlignment="1" applyProtection="1">
      <alignment horizontal="center" vertical="center"/>
      <protection locked="0"/>
    </xf>
    <xf numFmtId="165" fontId="16" fillId="12" borderId="7" xfId="0" applyNumberFormat="1" applyFont="1" applyFill="1" applyBorder="1" applyAlignment="1">
      <alignment horizontal="center" vertical="center" shrinkToFit="1"/>
    </xf>
    <xf numFmtId="165" fontId="8" fillId="5" borderId="7" xfId="0" applyNumberFormat="1" applyFont="1" applyFill="1" applyBorder="1" applyAlignment="1">
      <alignment horizontal="center" vertical="center" shrinkToFit="1"/>
    </xf>
    <xf numFmtId="165" fontId="16" fillId="8" borderId="7" xfId="0" applyNumberFormat="1" applyFont="1" applyFill="1" applyBorder="1" applyAlignment="1">
      <alignment horizontal="center" vertical="center" shrinkToFit="1"/>
    </xf>
    <xf numFmtId="165" fontId="16" fillId="10" borderId="0" xfId="0" applyNumberFormat="1" applyFont="1" applyFill="1" applyBorder="1" applyAlignment="1">
      <alignment horizontal="center" vertical="center" shrinkToFit="1"/>
    </xf>
    <xf numFmtId="165" fontId="16" fillId="12" borderId="0" xfId="0" applyNumberFormat="1" applyFont="1" applyFill="1" applyBorder="1" applyAlignment="1">
      <alignment horizontal="center" vertical="center" shrinkToFit="1"/>
    </xf>
    <xf numFmtId="165" fontId="8" fillId="5" borderId="0" xfId="0" applyNumberFormat="1" applyFont="1" applyFill="1" applyBorder="1" applyAlignment="1">
      <alignment horizontal="center" vertical="center" shrinkToFit="1"/>
    </xf>
    <xf numFmtId="165" fontId="16" fillId="8" borderId="0" xfId="0" applyNumberFormat="1" applyFont="1" applyFill="1" applyBorder="1" applyAlignment="1">
      <alignment horizontal="center" vertical="center" shrinkToFit="1"/>
    </xf>
    <xf numFmtId="0" fontId="6" fillId="13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/>
    </xf>
    <xf numFmtId="165" fontId="6" fillId="13" borderId="0" xfId="0" applyNumberFormat="1" applyFont="1" applyFill="1" applyBorder="1" applyAlignment="1">
      <alignment horizontal="center" vertical="center"/>
    </xf>
    <xf numFmtId="0" fontId="14" fillId="13" borderId="0" xfId="0" applyFont="1" applyFill="1" applyBorder="1"/>
    <xf numFmtId="0" fontId="18" fillId="13" borderId="0" xfId="0" applyFont="1" applyFill="1" applyBorder="1"/>
    <xf numFmtId="0" fontId="24" fillId="13" borderId="0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32" fillId="13" borderId="0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 wrapText="1"/>
    </xf>
    <xf numFmtId="1" fontId="10" fillId="13" borderId="0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32" fillId="13" borderId="14" xfId="0" applyFont="1" applyFill="1" applyBorder="1" applyAlignment="1">
      <alignment horizontal="center" vertical="center" wrapText="1"/>
    </xf>
    <xf numFmtId="165" fontId="16" fillId="10" borderId="15" xfId="0" applyNumberFormat="1" applyFont="1" applyFill="1" applyBorder="1" applyAlignment="1">
      <alignment horizontal="center" vertical="center" shrinkToFit="1"/>
    </xf>
    <xf numFmtId="165" fontId="16" fillId="10" borderId="16" xfId="0" applyNumberFormat="1" applyFont="1" applyFill="1" applyBorder="1" applyAlignment="1">
      <alignment horizontal="center" vertical="center" shrinkToFit="1"/>
    </xf>
    <xf numFmtId="165" fontId="16" fillId="12" borderId="15" xfId="0" applyNumberFormat="1" applyFont="1" applyFill="1" applyBorder="1" applyAlignment="1">
      <alignment horizontal="center" vertical="center" shrinkToFit="1"/>
    </xf>
    <xf numFmtId="165" fontId="16" fillId="12" borderId="16" xfId="0" applyNumberFormat="1" applyFont="1" applyFill="1" applyBorder="1" applyAlignment="1">
      <alignment horizontal="center" vertical="center" shrinkToFit="1"/>
    </xf>
    <xf numFmtId="165" fontId="8" fillId="5" borderId="15" xfId="0" applyNumberFormat="1" applyFont="1" applyFill="1" applyBorder="1" applyAlignment="1">
      <alignment horizontal="center" vertical="center" shrinkToFit="1"/>
    </xf>
    <xf numFmtId="165" fontId="8" fillId="5" borderId="16" xfId="0" applyNumberFormat="1" applyFont="1" applyFill="1" applyBorder="1" applyAlignment="1">
      <alignment horizontal="center" vertical="center" shrinkToFit="1"/>
    </xf>
    <xf numFmtId="165" fontId="16" fillId="8" borderId="15" xfId="0" applyNumberFormat="1" applyFont="1" applyFill="1" applyBorder="1" applyAlignment="1">
      <alignment horizontal="center" vertical="center" shrinkToFit="1"/>
    </xf>
    <xf numFmtId="165" fontId="16" fillId="8" borderId="17" xfId="0" applyNumberFormat="1" applyFont="1" applyFill="1" applyBorder="1" applyAlignment="1">
      <alignment horizontal="center" vertical="center" shrinkToFit="1"/>
    </xf>
    <xf numFmtId="0" fontId="32" fillId="13" borderId="5" xfId="0" applyFont="1" applyFill="1" applyBorder="1" applyAlignment="1">
      <alignment horizontal="center" vertical="center" wrapText="1"/>
    </xf>
    <xf numFmtId="165" fontId="16" fillId="8" borderId="18" xfId="0" applyNumberFormat="1" applyFont="1" applyFill="1" applyBorder="1" applyAlignment="1">
      <alignment horizontal="center" vertical="center" shrinkToFit="1"/>
    </xf>
    <xf numFmtId="0" fontId="32" fillId="13" borderId="19" xfId="0" applyFont="1" applyFill="1" applyBorder="1" applyAlignment="1">
      <alignment horizontal="center" vertical="center" wrapText="1"/>
    </xf>
    <xf numFmtId="165" fontId="16" fillId="10" borderId="20" xfId="0" applyNumberFormat="1" applyFont="1" applyFill="1" applyBorder="1" applyAlignment="1">
      <alignment horizontal="center" vertical="center" shrinkToFit="1"/>
    </xf>
    <xf numFmtId="165" fontId="16" fillId="10" borderId="21" xfId="0" applyNumberFormat="1" applyFont="1" applyFill="1" applyBorder="1" applyAlignment="1">
      <alignment horizontal="center" vertical="center" shrinkToFit="1"/>
    </xf>
    <xf numFmtId="165" fontId="16" fillId="12" borderId="20" xfId="0" applyNumberFormat="1" applyFont="1" applyFill="1" applyBorder="1" applyAlignment="1">
      <alignment horizontal="center" vertical="center" shrinkToFit="1"/>
    </xf>
    <xf numFmtId="165" fontId="16" fillId="12" borderId="21" xfId="0" applyNumberFormat="1" applyFont="1" applyFill="1" applyBorder="1" applyAlignment="1">
      <alignment horizontal="center" vertical="center" shrinkToFit="1"/>
    </xf>
    <xf numFmtId="165" fontId="8" fillId="5" borderId="20" xfId="0" applyNumberFormat="1" applyFont="1" applyFill="1" applyBorder="1" applyAlignment="1">
      <alignment horizontal="center" vertical="center" shrinkToFit="1"/>
    </xf>
    <xf numFmtId="165" fontId="8" fillId="5" borderId="21" xfId="0" applyNumberFormat="1" applyFont="1" applyFill="1" applyBorder="1" applyAlignment="1">
      <alignment horizontal="center" vertical="center" shrinkToFit="1"/>
    </xf>
    <xf numFmtId="165" fontId="16" fillId="8" borderId="20" xfId="0" applyNumberFormat="1" applyFont="1" applyFill="1" applyBorder="1" applyAlignment="1">
      <alignment horizontal="center" vertical="center" shrinkToFit="1"/>
    </xf>
    <xf numFmtId="165" fontId="16" fillId="8" borderId="22" xfId="0" applyNumberFormat="1" applyFont="1" applyFill="1" applyBorder="1" applyAlignment="1">
      <alignment horizontal="center" vertical="center" shrinkToFi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33" fillId="13" borderId="0" xfId="0" applyFont="1" applyFill="1" applyBorder="1" applyAlignment="1">
      <alignment horizontal="center" vertical="center" wrapText="1"/>
    </xf>
    <xf numFmtId="0" fontId="26" fillId="13" borderId="0" xfId="0" applyFont="1" applyFill="1"/>
    <xf numFmtId="0" fontId="0" fillId="13" borderId="0" xfId="0" applyFont="1" applyFill="1" applyAlignment="1">
      <alignment horizontal="center" vertical="center"/>
    </xf>
    <xf numFmtId="45" fontId="15" fillId="10" borderId="7" xfId="0" applyNumberFormat="1" applyFont="1" applyFill="1" applyBorder="1" applyAlignment="1" applyProtection="1">
      <alignment horizontal="left" vertical="center" shrinkToFit="1"/>
      <protection locked="0"/>
    </xf>
    <xf numFmtId="45" fontId="15" fillId="3" borderId="0" xfId="0" applyNumberFormat="1" applyFont="1" applyFill="1" applyBorder="1" applyAlignment="1" applyProtection="1">
      <alignment horizontal="left" vertical="center" shrinkToFit="1"/>
      <protection locked="0"/>
    </xf>
    <xf numFmtId="45" fontId="15" fillId="10" borderId="0" xfId="0" applyNumberFormat="1" applyFont="1" applyFill="1" applyBorder="1" applyAlignment="1" applyProtection="1">
      <alignment horizontal="left" vertical="center" shrinkToFit="1"/>
      <protection locked="0"/>
    </xf>
    <xf numFmtId="45" fontId="15" fillId="13" borderId="0" xfId="0" applyNumberFormat="1" applyFont="1" applyFill="1" applyBorder="1" applyAlignment="1" applyProtection="1">
      <alignment horizontal="left" vertical="center" shrinkToFit="1"/>
      <protection locked="0"/>
    </xf>
    <xf numFmtId="45" fontId="15" fillId="12" borderId="0" xfId="0" applyNumberFormat="1" applyFont="1" applyFill="1" applyBorder="1" applyAlignment="1" applyProtection="1">
      <alignment horizontal="left" vertical="center" shrinkToFit="1"/>
      <protection locked="0"/>
    </xf>
    <xf numFmtId="45" fontId="15" fillId="3" borderId="0" xfId="0" applyNumberFormat="1" applyFont="1" applyFill="1" applyBorder="1" applyAlignment="1" applyProtection="1">
      <alignment horizontal="left" shrinkToFit="1"/>
      <protection locked="0"/>
    </xf>
    <xf numFmtId="45" fontId="15" fillId="12" borderId="0" xfId="0" applyNumberFormat="1" applyFont="1" applyFill="1" applyBorder="1" applyAlignment="1" applyProtection="1">
      <alignment horizontal="left" shrinkToFit="1"/>
      <protection locked="0"/>
    </xf>
    <xf numFmtId="45" fontId="15" fillId="13" borderId="0" xfId="0" applyNumberFormat="1" applyFont="1" applyFill="1" applyBorder="1" applyAlignment="1" applyProtection="1">
      <alignment horizontal="left" shrinkToFit="1"/>
      <protection locked="0"/>
    </xf>
    <xf numFmtId="45" fontId="3" fillId="5" borderId="0" xfId="0" applyNumberFormat="1" applyFont="1" applyFill="1" applyBorder="1" applyAlignment="1" applyProtection="1">
      <alignment horizontal="left" shrinkToFit="1"/>
      <protection locked="0"/>
    </xf>
    <xf numFmtId="45" fontId="3" fillId="3" borderId="0" xfId="0" applyNumberFormat="1" applyFont="1" applyFill="1" applyBorder="1" applyAlignment="1" applyProtection="1">
      <alignment horizontal="left" shrinkToFit="1"/>
      <protection locked="0"/>
    </xf>
    <xf numFmtId="45" fontId="15" fillId="8" borderId="0" xfId="0" applyNumberFormat="1" applyFont="1" applyFill="1" applyBorder="1" applyAlignment="1" applyProtection="1">
      <alignment horizontal="left" shrinkToFit="1"/>
      <protection locked="0"/>
    </xf>
    <xf numFmtId="45" fontId="28" fillId="10" borderId="12" xfId="0" applyNumberFormat="1" applyFont="1" applyFill="1" applyBorder="1" applyAlignment="1" applyProtection="1">
      <alignment horizontal="left" vertical="center" shrinkToFit="1"/>
      <protection locked="0"/>
    </xf>
    <xf numFmtId="45" fontId="28" fillId="3" borderId="13" xfId="0" applyNumberFormat="1" applyFont="1" applyFill="1" applyBorder="1" applyAlignment="1" applyProtection="1">
      <alignment horizontal="left" vertical="center" shrinkToFit="1"/>
      <protection locked="0"/>
    </xf>
    <xf numFmtId="45" fontId="28" fillId="10" borderId="13" xfId="0" applyNumberFormat="1" applyFont="1" applyFill="1" applyBorder="1" applyAlignment="1" applyProtection="1">
      <alignment horizontal="left" vertical="center" shrinkToFit="1"/>
      <protection locked="0"/>
    </xf>
    <xf numFmtId="45" fontId="28" fillId="13" borderId="13" xfId="0" applyNumberFormat="1" applyFont="1" applyFill="1" applyBorder="1" applyAlignment="1" applyProtection="1">
      <alignment horizontal="left" vertical="center" shrinkToFit="1"/>
      <protection locked="0"/>
    </xf>
    <xf numFmtId="45" fontId="28" fillId="12" borderId="13" xfId="0" applyNumberFormat="1" applyFont="1" applyFill="1" applyBorder="1" applyAlignment="1" applyProtection="1">
      <alignment horizontal="left" vertical="center" shrinkToFit="1"/>
      <protection locked="0"/>
    </xf>
    <xf numFmtId="45" fontId="28" fillId="3" borderId="13" xfId="0" applyNumberFormat="1" applyFont="1" applyFill="1" applyBorder="1" applyAlignment="1" applyProtection="1">
      <alignment horizontal="left" shrinkToFit="1"/>
      <protection locked="0"/>
    </xf>
    <xf numFmtId="45" fontId="28" fillId="12" borderId="13" xfId="0" applyNumberFormat="1" applyFont="1" applyFill="1" applyBorder="1" applyAlignment="1" applyProtection="1">
      <alignment horizontal="left" shrinkToFit="1"/>
      <protection locked="0"/>
    </xf>
    <xf numFmtId="45" fontId="28" fillId="13" borderId="13" xfId="0" applyNumberFormat="1" applyFont="1" applyFill="1" applyBorder="1" applyAlignment="1" applyProtection="1">
      <alignment horizontal="left" shrinkToFit="1"/>
      <protection locked="0"/>
    </xf>
    <xf numFmtId="45" fontId="28" fillId="5" borderId="13" xfId="0" applyNumberFormat="1" applyFont="1" applyFill="1" applyBorder="1" applyAlignment="1" applyProtection="1">
      <alignment horizontal="left" shrinkToFit="1"/>
      <protection locked="0"/>
    </xf>
    <xf numFmtId="45" fontId="3" fillId="8" borderId="13" xfId="0" applyNumberFormat="1" applyFont="1" applyFill="1" applyBorder="1" applyAlignment="1" applyProtection="1">
      <alignment horizontal="left" shrinkToFit="1"/>
      <protection locked="0"/>
    </xf>
    <xf numFmtId="45" fontId="3" fillId="3" borderId="13" xfId="0" applyNumberFormat="1" applyFont="1" applyFill="1" applyBorder="1" applyAlignment="1" applyProtection="1">
      <alignment horizontal="left" shrinkToFit="1"/>
      <protection locked="0"/>
    </xf>
    <xf numFmtId="1" fontId="15" fillId="10" borderId="7" xfId="0" applyNumberFormat="1" applyFont="1" applyFill="1" applyBorder="1" applyAlignment="1" applyProtection="1">
      <alignment horizontal="left" vertical="center" shrinkToFit="1"/>
      <protection locked="0"/>
    </xf>
    <xf numFmtId="45" fontId="15" fillId="5" borderId="0" xfId="0" applyNumberFormat="1" applyFont="1" applyFill="1" applyBorder="1" applyAlignment="1" applyProtection="1">
      <alignment horizontal="left" shrinkToFit="1"/>
      <protection locked="0"/>
    </xf>
    <xf numFmtId="45" fontId="15" fillId="10" borderId="7" xfId="0" applyNumberFormat="1" applyFont="1" applyFill="1" applyBorder="1" applyAlignment="1" applyProtection="1">
      <alignment horizontal="center" vertical="center" shrinkToFit="1"/>
      <protection locked="0"/>
    </xf>
    <xf numFmtId="45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45" fontId="15" fillId="10" borderId="0" xfId="0" applyNumberFormat="1" applyFont="1" applyFill="1" applyBorder="1" applyAlignment="1" applyProtection="1">
      <alignment horizontal="center" vertical="center" shrinkToFit="1"/>
      <protection locked="0"/>
    </xf>
    <xf numFmtId="45" fontId="15" fillId="13" borderId="0" xfId="0" applyNumberFormat="1" applyFont="1" applyFill="1" applyBorder="1" applyAlignment="1" applyProtection="1">
      <alignment horizontal="center" vertical="center" shrinkToFit="1"/>
      <protection locked="0"/>
    </xf>
    <xf numFmtId="45" fontId="15" fillId="12" borderId="0" xfId="0" applyNumberFormat="1" applyFont="1" applyFill="1" applyBorder="1" applyAlignment="1" applyProtection="1">
      <alignment horizontal="center" vertical="center" shrinkToFit="1"/>
      <protection locked="0"/>
    </xf>
    <xf numFmtId="45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45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45" fontId="15" fillId="8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10" borderId="7" xfId="0" applyNumberFormat="1" applyFont="1" applyFill="1" applyBorder="1" applyAlignment="1" applyProtection="1">
      <alignment horizontal="center" vertical="center" shrinkToFit="1"/>
      <protection locked="0"/>
    </xf>
    <xf numFmtId="2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10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13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12" borderId="0" xfId="0" applyNumberFormat="1" applyFont="1" applyFill="1" applyBorder="1" applyAlignment="1" applyProtection="1">
      <alignment horizontal="center" vertical="center" shrinkToFit="1"/>
      <protection locked="0"/>
    </xf>
    <xf numFmtId="2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8" borderId="0" xfId="0" applyNumberFormat="1" applyFont="1" applyFill="1" applyBorder="1" applyAlignment="1" applyProtection="1">
      <alignment horizontal="center" vertical="center" shrinkToFit="1"/>
      <protection locked="0"/>
    </xf>
    <xf numFmtId="1" fontId="28" fillId="10" borderId="7" xfId="0" applyNumberFormat="1" applyFont="1" applyFill="1" applyBorder="1" applyAlignment="1" applyProtection="1">
      <alignment horizontal="left" vertical="center" shrinkToFit="1"/>
      <protection locked="0"/>
    </xf>
    <xf numFmtId="1" fontId="32" fillId="10" borderId="7" xfId="0" applyNumberFormat="1" applyFont="1" applyFill="1" applyBorder="1" applyAlignment="1" applyProtection="1">
      <alignment horizontal="center" vertical="center" shrinkToFit="1"/>
      <protection locked="0"/>
    </xf>
    <xf numFmtId="1" fontId="32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32" fillId="10" borderId="0" xfId="0" applyNumberFormat="1" applyFont="1" applyFill="1" applyBorder="1" applyAlignment="1" applyProtection="1">
      <alignment horizontal="center" vertical="center" shrinkToFit="1"/>
      <protection locked="0"/>
    </xf>
    <xf numFmtId="1" fontId="32" fillId="13" borderId="0" xfId="0" applyNumberFormat="1" applyFont="1" applyFill="1" applyBorder="1" applyAlignment="1" applyProtection="1">
      <alignment horizontal="center" vertical="center" shrinkToFit="1"/>
      <protection locked="0"/>
    </xf>
    <xf numFmtId="1" fontId="32" fillId="12" borderId="0" xfId="0" applyNumberFormat="1" applyFont="1" applyFill="1" applyBorder="1" applyAlignment="1" applyProtection="1">
      <alignment horizontal="center" vertical="center" shrinkToFit="1"/>
      <protection locked="0"/>
    </xf>
    <xf numFmtId="1" fontId="32" fillId="5" borderId="0" xfId="0" applyNumberFormat="1" applyFont="1" applyFill="1" applyBorder="1" applyAlignment="1" applyProtection="1">
      <alignment horizontal="center" vertical="center" shrinkToFit="1"/>
      <protection locked="0"/>
    </xf>
    <xf numFmtId="1" fontId="7" fillId="8" borderId="0" xfId="0" applyNumberFormat="1" applyFont="1" applyFill="1" applyBorder="1" applyAlignment="1" applyProtection="1">
      <alignment horizontal="center" vertical="center" shrinkToFit="1"/>
      <protection locked="0"/>
    </xf>
    <xf numFmtId="1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13" borderId="0" xfId="0" applyNumberFormat="1" applyFont="1" applyFill="1" applyBorder="1" applyAlignment="1" applyProtection="1">
      <alignment horizontal="center" vertical="center" shrinkToFit="1"/>
      <protection locked="0"/>
    </xf>
    <xf numFmtId="1" fontId="7" fillId="5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13" borderId="11" xfId="0" applyNumberFormat="1" applyFont="1" applyFill="1" applyBorder="1" applyAlignment="1">
      <alignment horizontal="center" vertical="center" shrinkToFit="1"/>
    </xf>
    <xf numFmtId="1" fontId="7" fillId="13" borderId="11" xfId="0" applyNumberFormat="1" applyFont="1" applyFill="1" applyBorder="1" applyAlignment="1">
      <alignment horizontal="center" vertical="center" shrinkToFit="1"/>
    </xf>
    <xf numFmtId="0" fontId="11" fillId="10" borderId="8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  <xf numFmtId="0" fontId="11" fillId="10" borderId="7" xfId="0" applyFont="1" applyFill="1" applyBorder="1" applyAlignment="1" applyProtection="1">
      <alignment horizontal="center" vertical="center" shrinkToFit="1"/>
      <protection locked="0"/>
    </xf>
    <xf numFmtId="0" fontId="11" fillId="10" borderId="0" xfId="0" applyFont="1" applyFill="1" applyBorder="1" applyAlignment="1" applyProtection="1">
      <alignment horizontal="center" vertical="center" shrinkToFit="1"/>
      <protection locked="0"/>
    </xf>
    <xf numFmtId="0" fontId="11" fillId="13" borderId="0" xfId="0" applyFont="1" applyFill="1" applyBorder="1" applyAlignment="1" applyProtection="1">
      <alignment horizontal="center" vertical="center" shrinkToFit="1"/>
      <protection locked="0"/>
    </xf>
    <xf numFmtId="0" fontId="11" fillId="12" borderId="0" xfId="0" applyFont="1" applyFill="1" applyBorder="1" applyAlignment="1" applyProtection="1">
      <alignment horizontal="center" vertical="center" shrinkToFit="1"/>
      <protection locked="0"/>
    </xf>
    <xf numFmtId="0" fontId="9" fillId="13" borderId="0" xfId="0" applyFont="1" applyFill="1" applyBorder="1" applyAlignment="1" applyProtection="1">
      <alignment horizontal="center" vertical="center" shrinkToFit="1"/>
      <protection locked="0"/>
    </xf>
    <xf numFmtId="0" fontId="9" fillId="5" borderId="0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1" fillId="8" borderId="0" xfId="0" applyFont="1" applyFill="1" applyBorder="1" applyAlignment="1" applyProtection="1">
      <alignment horizontal="center" vertical="center" shrinkToFit="1"/>
      <protection locked="0"/>
    </xf>
    <xf numFmtId="2" fontId="3" fillId="1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10" borderId="7" xfId="0" applyFont="1" applyFill="1" applyBorder="1" applyAlignment="1" applyProtection="1">
      <alignment horizontal="center" vertical="center" shrinkToFit="1"/>
      <protection locked="0"/>
    </xf>
    <xf numFmtId="0" fontId="15" fillId="10" borderId="0" xfId="0" applyFont="1" applyFill="1" applyBorder="1" applyAlignment="1" applyProtection="1">
      <alignment horizontal="center" vertical="center" shrinkToFit="1"/>
      <protection locked="0"/>
    </xf>
    <xf numFmtId="0" fontId="15" fillId="13" borderId="0" xfId="0" applyFont="1" applyFill="1" applyBorder="1" applyAlignment="1" applyProtection="1">
      <alignment horizontal="center" vertical="center" shrinkToFit="1"/>
      <protection locked="0"/>
    </xf>
    <xf numFmtId="0" fontId="15" fillId="12" borderId="0" xfId="0" applyFont="1" applyFill="1" applyBorder="1" applyAlignment="1" applyProtection="1">
      <alignment horizontal="center" vertical="center" shrinkToFit="1"/>
      <protection locked="0"/>
    </xf>
    <xf numFmtId="0" fontId="3" fillId="13" borderId="0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15" fillId="8" borderId="0" xfId="0" applyFont="1" applyFill="1" applyBorder="1" applyAlignment="1" applyProtection="1">
      <alignment horizontal="center" vertical="center" shrinkToFit="1"/>
      <protection locked="0"/>
    </xf>
    <xf numFmtId="45" fontId="6" fillId="3" borderId="16" xfId="0" applyNumberFormat="1" applyFont="1" applyFill="1" applyBorder="1" applyAlignment="1">
      <alignment horizontal="center" vertical="center" shrinkToFit="1"/>
    </xf>
    <xf numFmtId="45" fontId="6" fillId="13" borderId="16" xfId="0" applyNumberFormat="1" applyFont="1" applyFill="1" applyBorder="1" applyAlignment="1">
      <alignment horizontal="center" vertical="center" shrinkToFit="1"/>
    </xf>
    <xf numFmtId="165" fontId="6" fillId="3" borderId="11" xfId="0" applyNumberFormat="1" applyFont="1" applyFill="1" applyBorder="1" applyAlignment="1">
      <alignment horizontal="center" vertical="center" shrinkToFit="1"/>
    </xf>
    <xf numFmtId="165" fontId="6" fillId="13" borderId="0" xfId="0" applyNumberFormat="1" applyFont="1" applyFill="1" applyBorder="1" applyAlignment="1">
      <alignment horizontal="center" vertical="center" shrinkToFit="1"/>
    </xf>
    <xf numFmtId="45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45" fontId="10" fillId="13" borderId="21" xfId="0" applyNumberFormat="1" applyFont="1" applyFill="1" applyBorder="1" applyAlignment="1" applyProtection="1">
      <alignment horizontal="center" vertical="center" shrinkToFit="1"/>
      <protection locked="0"/>
    </xf>
    <xf numFmtId="45" fontId="6" fillId="3" borderId="0" xfId="0" applyNumberFormat="1" applyFont="1" applyFill="1" applyBorder="1" applyAlignment="1">
      <alignment horizontal="center" vertical="center" shrinkToFit="1"/>
    </xf>
    <xf numFmtId="45" fontId="6" fillId="13" borderId="0" xfId="0" applyNumberFormat="1" applyFont="1" applyFill="1" applyBorder="1" applyAlignment="1">
      <alignment horizontal="center" vertical="center" shrinkToFit="1"/>
    </xf>
    <xf numFmtId="45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45" fontId="10" fillId="13" borderId="0" xfId="0" applyNumberFormat="1" applyFont="1" applyFill="1" applyBorder="1" applyAlignment="1" applyProtection="1">
      <alignment horizontal="center" vertical="center" shrinkToFit="1"/>
      <protection locked="0"/>
    </xf>
    <xf numFmtId="1" fontId="33" fillId="10" borderId="7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33" fillId="10" borderId="0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11" xfId="0" applyNumberFormat="1" applyFont="1" applyFill="1" applyBorder="1" applyAlignment="1">
      <alignment horizontal="center" vertical="center" shrinkToFit="1"/>
    </xf>
    <xf numFmtId="1" fontId="33" fillId="10" borderId="10" xfId="0" applyNumberFormat="1" applyFont="1" applyFill="1" applyBorder="1" applyAlignment="1">
      <alignment horizontal="center" vertical="center" shrinkToFit="1"/>
    </xf>
    <xf numFmtId="1" fontId="33" fillId="10" borderId="11" xfId="0" applyNumberFormat="1" applyFont="1" applyFill="1" applyBorder="1" applyAlignment="1">
      <alignment horizontal="center" vertical="center" shrinkToFit="1"/>
    </xf>
    <xf numFmtId="1" fontId="34" fillId="12" borderId="0" xfId="0" applyNumberFormat="1" applyFont="1" applyFill="1" applyBorder="1" applyAlignment="1" applyProtection="1">
      <alignment horizontal="center" vertical="center" shrinkToFit="1"/>
      <protection locked="0"/>
    </xf>
    <xf numFmtId="1" fontId="34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34" fillId="12" borderId="11" xfId="0" applyNumberFormat="1" applyFont="1" applyFill="1" applyBorder="1" applyAlignment="1">
      <alignment horizontal="center" vertical="center" shrinkToFit="1"/>
    </xf>
    <xf numFmtId="1" fontId="34" fillId="3" borderId="11" xfId="0" applyNumberFormat="1" applyFont="1" applyFill="1" applyBorder="1" applyAlignment="1">
      <alignment horizontal="center" vertical="center" shrinkToFit="1"/>
    </xf>
    <xf numFmtId="1" fontId="35" fillId="5" borderId="0" xfId="0" applyNumberFormat="1" applyFont="1" applyFill="1" applyBorder="1" applyAlignment="1" applyProtection="1">
      <alignment horizontal="center" vertical="center" shrinkToFit="1"/>
      <protection locked="0"/>
    </xf>
    <xf numFmtId="1" fontId="35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35" fillId="5" borderId="11" xfId="0" applyNumberFormat="1" applyFont="1" applyFill="1" applyBorder="1" applyAlignment="1">
      <alignment horizontal="center" vertical="center" shrinkToFit="1"/>
    </xf>
    <xf numFmtId="1" fontId="35" fillId="3" borderId="11" xfId="0" applyNumberFormat="1" applyFont="1" applyFill="1" applyBorder="1" applyAlignment="1">
      <alignment horizontal="center" vertical="center" shrinkToFit="1"/>
    </xf>
    <xf numFmtId="1" fontId="32" fillId="8" borderId="0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11" xfId="0" applyNumberFormat="1" applyFont="1" applyFill="1" applyBorder="1" applyAlignment="1">
      <alignment horizontal="center" vertical="center" shrinkToFit="1"/>
    </xf>
    <xf numFmtId="1" fontId="32" fillId="3" borderId="11" xfId="0" applyNumberFormat="1" applyFont="1" applyFill="1" applyBorder="1" applyAlignment="1">
      <alignment horizontal="center" vertical="center" shrinkToFit="1"/>
    </xf>
    <xf numFmtId="2" fontId="15" fillId="10" borderId="23" xfId="0" applyNumberFormat="1" applyFont="1" applyFill="1" applyBorder="1" applyAlignment="1" applyProtection="1">
      <alignment horizontal="center" vertical="center" shrinkToFit="1"/>
      <protection locked="0"/>
    </xf>
    <xf numFmtId="2" fontId="28" fillId="3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10" borderId="24" xfId="0" applyNumberFormat="1" applyFont="1" applyFill="1" applyBorder="1" applyAlignment="1" applyProtection="1">
      <alignment horizontal="center" vertical="center" shrinkToFit="1"/>
      <protection locked="0"/>
    </xf>
    <xf numFmtId="2" fontId="15" fillId="3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10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13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12" borderId="3" xfId="0" applyNumberFormat="1" applyFont="1" applyFill="1" applyBorder="1" applyAlignment="1" applyProtection="1">
      <alignment horizontal="center" vertical="center" shrinkToFit="1"/>
      <protection locked="0"/>
    </xf>
    <xf numFmtId="2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8" borderId="3" xfId="0" applyNumberFormat="1" applyFont="1" applyFill="1" applyBorder="1" applyAlignment="1" applyProtection="1">
      <alignment horizontal="center" vertical="center" shrinkToFit="1"/>
      <protection locked="0"/>
    </xf>
    <xf numFmtId="2" fontId="15" fillId="8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13" borderId="0" xfId="0" applyFont="1" applyFill="1" applyBorder="1" applyAlignment="1">
      <alignment horizontal="center" vertical="center" wrapText="1"/>
    </xf>
    <xf numFmtId="1" fontId="7" fillId="10" borderId="7" xfId="0" applyNumberFormat="1" applyFont="1" applyFill="1" applyBorder="1" applyAlignment="1" applyProtection="1">
      <alignment horizontal="center" vertical="center" shrinkToFit="1"/>
      <protection locked="0"/>
    </xf>
    <xf numFmtId="1" fontId="7" fillId="10" borderId="0" xfId="0" applyNumberFormat="1" applyFont="1" applyFill="1" applyBorder="1" applyAlignment="1" applyProtection="1">
      <alignment horizontal="center" vertical="center" shrinkToFit="1"/>
      <protection locked="0"/>
    </xf>
    <xf numFmtId="1" fontId="7" fillId="13" borderId="0" xfId="0" applyNumberFormat="1" applyFont="1" applyFill="1" applyBorder="1" applyAlignment="1" applyProtection="1">
      <alignment horizontal="center" vertical="center" shrinkToFit="1"/>
      <protection locked="0"/>
    </xf>
    <xf numFmtId="1" fontId="7" fillId="1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6" fontId="41" fillId="0" borderId="28" xfId="0" applyNumberFormat="1" applyFont="1" applyFill="1" applyBorder="1" applyAlignment="1">
      <alignment horizontal="center" vertical="center" wrapText="1"/>
    </xf>
    <xf numFmtId="2" fontId="41" fillId="0" borderId="2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>
      <alignment horizontal="center" vertical="center" wrapText="1"/>
    </xf>
    <xf numFmtId="165" fontId="41" fillId="0" borderId="28" xfId="0" applyNumberFormat="1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2" fontId="41" fillId="15" borderId="28" xfId="0" applyNumberFormat="1" applyFont="1" applyFill="1" applyBorder="1" applyAlignment="1">
      <alignment horizontal="center" vertical="center" wrapText="1"/>
    </xf>
    <xf numFmtId="0" fontId="39" fillId="10" borderId="28" xfId="0" applyFont="1" applyFill="1" applyBorder="1" applyAlignment="1">
      <alignment horizontal="center" vertical="center" wrapText="1"/>
    </xf>
    <xf numFmtId="2" fontId="41" fillId="10" borderId="28" xfId="0" applyNumberFormat="1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10" fillId="10" borderId="0" xfId="0" applyFont="1" applyFill="1" applyAlignment="1" applyProtection="1">
      <alignment horizontal="left" vertical="center"/>
      <protection locked="0"/>
    </xf>
    <xf numFmtId="0" fontId="20" fillId="13" borderId="0" xfId="0" applyFont="1" applyFill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1" fillId="10" borderId="25" xfId="0" applyFont="1" applyFill="1" applyBorder="1" applyAlignment="1">
      <alignment horizontal="center" vertical="center" wrapText="1"/>
    </xf>
    <xf numFmtId="0" fontId="51" fillId="10" borderId="26" xfId="0" applyFont="1" applyFill="1" applyBorder="1" applyAlignment="1">
      <alignment horizontal="center" vertical="center" wrapText="1"/>
    </xf>
    <xf numFmtId="0" fontId="51" fillId="1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1">
    <cellStyle name="Normal" xfId="0" builtinId="0"/>
  </cellStyles>
  <dxfs count="47"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7030A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2F92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rgb="FFFFC000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</dxfs>
  <tableStyles count="1" defaultTableStyle="TableStyleMedium9" defaultPivotStyle="PivotStyleMedium7">
    <tableStyle name="Style de tableau 1" pivot="0" count="2">
      <tableStyleElement type="headerRow" dxfId="46"/>
      <tableStyleElement type="firstColumnStripe" dxfId="45"/>
    </tableStyle>
  </tableStyles>
  <colors>
    <mruColors>
      <color rgb="FFFF8AD8"/>
      <color rgb="FF43CF0D"/>
      <color rgb="FF7A81FF"/>
      <color rgb="FF73FDD6"/>
      <color rgb="FF945200"/>
      <color rgb="FFFFFC00"/>
      <color rgb="FF5E5E5E"/>
      <color rgb="FFFF7E79"/>
      <color rgb="FFD5FC79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4" Type="http://schemas.openxmlformats.org/officeDocument/2006/relationships/image" Target="../media/image2.png"/><Relationship Id="rId5" Type="http://schemas.openxmlformats.org/officeDocument/2006/relationships/hyperlink" Target="#DEBUT!A1"/><Relationship Id="rId6" Type="http://schemas.openxmlformats.org/officeDocument/2006/relationships/image" Target="../media/image3.png"/><Relationship Id="rId7" Type="http://schemas.openxmlformats.org/officeDocument/2006/relationships/hyperlink" Target="#APPEL!A1"/><Relationship Id="rId8" Type="http://schemas.openxmlformats.org/officeDocument/2006/relationships/image" Target="../media/image4.png"/><Relationship Id="rId9" Type="http://schemas.openxmlformats.org/officeDocument/2006/relationships/hyperlink" Target="#TPSTOUR!B2"/><Relationship Id="rId10" Type="http://schemas.openxmlformats.org/officeDocument/2006/relationships/image" Target="../media/image5.png"/><Relationship Id="rId11" Type="http://schemas.openxmlformats.org/officeDocument/2006/relationships/hyperlink" Target="#REFERENTIELS!C3"/><Relationship Id="rId1" Type="http://schemas.openxmlformats.org/officeDocument/2006/relationships/hyperlink" Target="https://acmickeps.wordpress.com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Relationship Id="rId2" Type="http://schemas.openxmlformats.org/officeDocument/2006/relationships/image" Target="../media/image2.png"/><Relationship Id="rId3" Type="http://schemas.openxmlformats.org/officeDocument/2006/relationships/hyperlink" Target="#REFERENTIELS!C3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TPSTOUR!B2"/><Relationship Id="rId4" Type="http://schemas.openxmlformats.org/officeDocument/2006/relationships/image" Target="../media/image5.png"/><Relationship Id="rId5" Type="http://schemas.openxmlformats.org/officeDocument/2006/relationships/hyperlink" Target="#REFERENTIELS!C3"/><Relationship Id="rId1" Type="http://schemas.openxmlformats.org/officeDocument/2006/relationships/hyperlink" Target="#ACCUEIL!A1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1079500</xdr:colOff>
      <xdr:row>16</xdr:row>
      <xdr:rowOff>165100</xdr:rowOff>
    </xdr:from>
    <xdr:to>
      <xdr:col>7</xdr:col>
      <xdr:colOff>152400</xdr:colOff>
      <xdr:row>25</xdr:row>
      <xdr:rowOff>50800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0" y="3810000"/>
          <a:ext cx="5600700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208116</xdr:colOff>
      <xdr:row>0</xdr:row>
      <xdr:rowOff>165100</xdr:rowOff>
    </xdr:from>
    <xdr:to>
      <xdr:col>1</xdr:col>
      <xdr:colOff>842772</xdr:colOff>
      <xdr:row>5</xdr:row>
      <xdr:rowOff>27432</xdr:rowOff>
    </xdr:to>
    <xdr:pic>
      <xdr:nvPicPr>
        <xdr:cNvPr id="3" name="Imag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116" y="165100"/>
          <a:ext cx="837856" cy="878332"/>
        </a:xfrm>
        <a:prstGeom prst="rect">
          <a:avLst/>
        </a:prstGeom>
      </xdr:spPr>
    </xdr:pic>
    <xdr:clientData/>
  </xdr:twoCellAnchor>
  <xdr:twoCellAnchor editAs="oneCell">
    <xdr:from>
      <xdr:col>6</xdr:col>
      <xdr:colOff>469900</xdr:colOff>
      <xdr:row>4</xdr:row>
      <xdr:rowOff>165100</xdr:rowOff>
    </xdr:from>
    <xdr:to>
      <xdr:col>7</xdr:col>
      <xdr:colOff>609600</xdr:colOff>
      <xdr:row>9</xdr:row>
      <xdr:rowOff>160928</xdr:rowOff>
    </xdr:to>
    <xdr:pic>
      <xdr:nvPicPr>
        <xdr:cNvPr id="5" name="Imag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99200" y="977900"/>
          <a:ext cx="965200" cy="1011828"/>
        </a:xfrm>
        <a:prstGeom prst="rect">
          <a:avLst/>
        </a:prstGeom>
      </xdr:spPr>
    </xdr:pic>
    <xdr:clientData/>
  </xdr:twoCellAnchor>
  <xdr:twoCellAnchor editAs="oneCell">
    <xdr:from>
      <xdr:col>6</xdr:col>
      <xdr:colOff>546100</xdr:colOff>
      <xdr:row>10</xdr:row>
      <xdr:rowOff>63500</xdr:rowOff>
    </xdr:from>
    <xdr:to>
      <xdr:col>7</xdr:col>
      <xdr:colOff>558455</xdr:colOff>
      <xdr:row>14</xdr:row>
      <xdr:rowOff>25400</xdr:rowOff>
    </xdr:to>
    <xdr:pic>
      <xdr:nvPicPr>
        <xdr:cNvPr id="6" name="Image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375400" y="2095500"/>
          <a:ext cx="837855" cy="774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12700</xdr:colOff>
      <xdr:row>4</xdr:row>
      <xdr:rowOff>101600</xdr:rowOff>
    </xdr:from>
    <xdr:to>
      <xdr:col>5</xdr:col>
      <xdr:colOff>812800</xdr:colOff>
      <xdr:row>14</xdr:row>
      <xdr:rowOff>101600</xdr:rowOff>
    </xdr:to>
    <xdr:pic>
      <xdr:nvPicPr>
        <xdr:cNvPr id="7" name="Image 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40000" y="914400"/>
          <a:ext cx="3276600" cy="2032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838200</xdr:colOff>
      <xdr:row>7</xdr:row>
      <xdr:rowOff>76200</xdr:rowOff>
    </xdr:from>
    <xdr:to>
      <xdr:col>1</xdr:col>
      <xdr:colOff>1612900</xdr:colOff>
      <xdr:row>10</xdr:row>
      <xdr:rowOff>177800</xdr:rowOff>
    </xdr:to>
    <xdr:sp macro="" textlink="">
      <xdr:nvSpPr>
        <xdr:cNvPr id="2" name="Rectangle à coins arrondis 1">
          <a:hlinkClick xmlns:r="http://schemas.openxmlformats.org/officeDocument/2006/relationships" r:id="rId11"/>
        </xdr:cNvPr>
        <xdr:cNvSpPr/>
      </xdr:nvSpPr>
      <xdr:spPr>
        <a:xfrm>
          <a:off x="965200" y="1498600"/>
          <a:ext cx="774700" cy="71120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800"/>
            <a:t>N3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495300</xdr:colOff>
      <xdr:row>3</xdr:row>
      <xdr:rowOff>177800</xdr:rowOff>
    </xdr:from>
    <xdr:to>
      <xdr:col>53</xdr:col>
      <xdr:colOff>406400</xdr:colOff>
      <xdr:row>3</xdr:row>
      <xdr:rowOff>965200</xdr:rowOff>
    </xdr:to>
    <xdr:sp macro="[0]!Renommercoureur" textlink="">
      <xdr:nvSpPr>
        <xdr:cNvPr id="8" name="Rectangle à coins arrondis 7"/>
        <xdr:cNvSpPr/>
      </xdr:nvSpPr>
      <xdr:spPr>
        <a:xfrm>
          <a:off x="12928600" y="1117600"/>
          <a:ext cx="1562100" cy="7874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/>
            <a:t>RENOMMER FORMES</a:t>
          </a:r>
        </a:p>
      </xdr:txBody>
    </xdr:sp>
    <xdr:clientData/>
  </xdr:twoCellAnchor>
  <xdr:twoCellAnchor>
    <xdr:from>
      <xdr:col>0</xdr:col>
      <xdr:colOff>139700</xdr:colOff>
      <xdr:row>0</xdr:row>
      <xdr:rowOff>152400</xdr:rowOff>
    </xdr:from>
    <xdr:to>
      <xdr:col>0</xdr:col>
      <xdr:colOff>762000</xdr:colOff>
      <xdr:row>2</xdr:row>
      <xdr:rowOff>38100</xdr:rowOff>
    </xdr:to>
    <xdr:sp macro="[0]!chronodepart" textlink="">
      <xdr:nvSpPr>
        <xdr:cNvPr id="9" name="Rectangle à coins arrondis 8"/>
        <xdr:cNvSpPr/>
      </xdr:nvSpPr>
      <xdr:spPr>
        <a:xfrm>
          <a:off x="139700" y="152400"/>
          <a:ext cx="622300" cy="3302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/>
            <a:t>CHRONO</a:t>
          </a:r>
        </a:p>
      </xdr:txBody>
    </xdr:sp>
    <xdr:clientData/>
  </xdr:twoCellAnchor>
  <xdr:twoCellAnchor>
    <xdr:from>
      <xdr:col>7</xdr:col>
      <xdr:colOff>218306</xdr:colOff>
      <xdr:row>0</xdr:row>
      <xdr:rowOff>11141</xdr:rowOff>
    </xdr:from>
    <xdr:to>
      <xdr:col>9</xdr:col>
      <xdr:colOff>287776</xdr:colOff>
      <xdr:row>2</xdr:row>
      <xdr:rowOff>135151</xdr:rowOff>
    </xdr:to>
    <xdr:sp macro="[0]!RAZCHRONO" textlink="">
      <xdr:nvSpPr>
        <xdr:cNvPr id="2" name="Flèche vers la droite 1"/>
        <xdr:cNvSpPr/>
      </xdr:nvSpPr>
      <xdr:spPr>
        <a:xfrm flipH="1">
          <a:off x="2312692" y="11141"/>
          <a:ext cx="492803" cy="480501"/>
        </a:xfrm>
        <a:prstGeom prst="rightArrow">
          <a:avLst>
            <a:gd name="adj1" fmla="val 5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/>
            <a:t>RAZ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363220</xdr:colOff>
      <xdr:row>3</xdr:row>
      <xdr:rowOff>1188720</xdr:rowOff>
    </xdr:to>
    <xdr:sp macro="[0]!CHRONOTAG2" textlink="">
      <xdr:nvSpPr>
        <xdr:cNvPr id="14" name="imageD"/>
        <xdr:cNvSpPr/>
      </xdr:nvSpPr>
      <xdr:spPr>
        <a:xfrm>
          <a:off x="1282700" y="774700"/>
          <a:ext cx="363220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Alexis F.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363220</xdr:colOff>
      <xdr:row>3</xdr:row>
      <xdr:rowOff>1188720</xdr:rowOff>
    </xdr:to>
    <xdr:sp macro="[0]!CHRONOTAG3" textlink="">
      <xdr:nvSpPr>
        <xdr:cNvPr id="15" name="imageF"/>
        <xdr:cNvSpPr/>
      </xdr:nvSpPr>
      <xdr:spPr>
        <a:xfrm>
          <a:off x="1739900" y="774700"/>
          <a:ext cx="363220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Anthony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363220</xdr:colOff>
      <xdr:row>3</xdr:row>
      <xdr:rowOff>1188720</xdr:rowOff>
    </xdr:to>
    <xdr:sp macro="[0]!CHRONOTAG4" textlink="">
      <xdr:nvSpPr>
        <xdr:cNvPr id="16" name="imageH"/>
        <xdr:cNvSpPr/>
      </xdr:nvSpPr>
      <xdr:spPr>
        <a:xfrm>
          <a:off x="2197100" y="774700"/>
          <a:ext cx="363220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Christian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363220</xdr:colOff>
      <xdr:row>3</xdr:row>
      <xdr:rowOff>1188720</xdr:rowOff>
    </xdr:to>
    <xdr:sp macro="[0]!CHRONOTAG5" textlink="">
      <xdr:nvSpPr>
        <xdr:cNvPr id="17" name="imageJ"/>
        <xdr:cNvSpPr/>
      </xdr:nvSpPr>
      <xdr:spPr>
        <a:xfrm>
          <a:off x="2654300" y="774700"/>
          <a:ext cx="363220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Claudine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363220</xdr:colOff>
      <xdr:row>3</xdr:row>
      <xdr:rowOff>1188720</xdr:rowOff>
    </xdr:to>
    <xdr:sp macro="[0]!CHRONOTAG6" textlink="">
      <xdr:nvSpPr>
        <xdr:cNvPr id="18" name="imageL"/>
        <xdr:cNvSpPr/>
      </xdr:nvSpPr>
      <xdr:spPr>
        <a:xfrm>
          <a:off x="3111500" y="774700"/>
          <a:ext cx="363220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Emmanuel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363220</xdr:colOff>
      <xdr:row>3</xdr:row>
      <xdr:rowOff>1188720</xdr:rowOff>
    </xdr:to>
    <xdr:sp macro="[0]!CHRONOTAG7" textlink="">
      <xdr:nvSpPr>
        <xdr:cNvPr id="19" name="imageN"/>
        <xdr:cNvSpPr/>
      </xdr:nvSpPr>
      <xdr:spPr>
        <a:xfrm>
          <a:off x="35687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vivien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363220</xdr:colOff>
      <xdr:row>3</xdr:row>
      <xdr:rowOff>1188720</xdr:rowOff>
    </xdr:to>
    <xdr:sp macro="[0]!CHRONOTAG8" textlink="">
      <xdr:nvSpPr>
        <xdr:cNvPr id="20" name="imageP"/>
        <xdr:cNvSpPr/>
      </xdr:nvSpPr>
      <xdr:spPr>
        <a:xfrm>
          <a:off x="40259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Fred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363220</xdr:colOff>
      <xdr:row>3</xdr:row>
      <xdr:rowOff>1188720</xdr:rowOff>
    </xdr:to>
    <xdr:sp macro="[0]!CHRONOTAG9" textlink="">
      <xdr:nvSpPr>
        <xdr:cNvPr id="21" name="imageR"/>
        <xdr:cNvSpPr/>
      </xdr:nvSpPr>
      <xdr:spPr>
        <a:xfrm>
          <a:off x="44831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Gwen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363220</xdr:colOff>
      <xdr:row>3</xdr:row>
      <xdr:rowOff>1188720</xdr:rowOff>
    </xdr:to>
    <xdr:sp macro="[0]!CHRONOTAG10" textlink="">
      <xdr:nvSpPr>
        <xdr:cNvPr id="22" name="imageT"/>
        <xdr:cNvSpPr/>
      </xdr:nvSpPr>
      <xdr:spPr>
        <a:xfrm>
          <a:off x="49403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Julien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363220</xdr:colOff>
      <xdr:row>3</xdr:row>
      <xdr:rowOff>1188720</xdr:rowOff>
    </xdr:to>
    <xdr:sp macro="[0]!CHRONOTAG11" textlink="">
      <xdr:nvSpPr>
        <xdr:cNvPr id="23" name="imageV"/>
        <xdr:cNvSpPr/>
      </xdr:nvSpPr>
      <xdr:spPr>
        <a:xfrm>
          <a:off x="53975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Laurent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363220</xdr:colOff>
      <xdr:row>3</xdr:row>
      <xdr:rowOff>1188720</xdr:rowOff>
    </xdr:to>
    <xdr:sp macro="[0]!CHRONOTAG12" textlink="">
      <xdr:nvSpPr>
        <xdr:cNvPr id="24" name="imageX"/>
        <xdr:cNvSpPr/>
      </xdr:nvSpPr>
      <xdr:spPr>
        <a:xfrm>
          <a:off x="5854700" y="774700"/>
          <a:ext cx="363220" cy="118872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Marc-Antoine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363220</xdr:colOff>
      <xdr:row>3</xdr:row>
      <xdr:rowOff>1188720</xdr:rowOff>
    </xdr:to>
    <xdr:sp macro="[0]!CHRONOTAG13" textlink="">
      <xdr:nvSpPr>
        <xdr:cNvPr id="25" name="imageZ"/>
        <xdr:cNvSpPr/>
      </xdr:nvSpPr>
      <xdr:spPr>
        <a:xfrm>
          <a:off x="63119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Marco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363220</xdr:colOff>
      <xdr:row>3</xdr:row>
      <xdr:rowOff>1188720</xdr:rowOff>
    </xdr:to>
    <xdr:sp macro="[0]!CHRONOTAG14" textlink="">
      <xdr:nvSpPr>
        <xdr:cNvPr id="26" name="imageAB"/>
        <xdr:cNvSpPr/>
      </xdr:nvSpPr>
      <xdr:spPr>
        <a:xfrm>
          <a:off x="67691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Morgane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363220</xdr:colOff>
      <xdr:row>3</xdr:row>
      <xdr:rowOff>1188720</xdr:rowOff>
    </xdr:to>
    <xdr:sp macro="[0]!CHRONOTAG15" textlink="">
      <xdr:nvSpPr>
        <xdr:cNvPr id="27" name="imageAD"/>
        <xdr:cNvSpPr/>
      </xdr:nvSpPr>
      <xdr:spPr>
        <a:xfrm>
          <a:off x="72263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Nathalie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363220</xdr:colOff>
      <xdr:row>3</xdr:row>
      <xdr:rowOff>1188720</xdr:rowOff>
    </xdr:to>
    <xdr:sp macro="[0]!CHRONOTAG16" textlink="">
      <xdr:nvSpPr>
        <xdr:cNvPr id="28" name="imageAF"/>
        <xdr:cNvSpPr/>
      </xdr:nvSpPr>
      <xdr:spPr>
        <a:xfrm>
          <a:off x="76835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Nico Afriat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363220</xdr:colOff>
      <xdr:row>3</xdr:row>
      <xdr:rowOff>1188720</xdr:rowOff>
    </xdr:to>
    <xdr:sp macro="[0]!CHRONOTAG17" textlink="">
      <xdr:nvSpPr>
        <xdr:cNvPr id="29" name="imageAH"/>
        <xdr:cNvSpPr/>
      </xdr:nvSpPr>
      <xdr:spPr>
        <a:xfrm>
          <a:off x="81407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Nico Podu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363220</xdr:colOff>
      <xdr:row>3</xdr:row>
      <xdr:rowOff>1188720</xdr:rowOff>
    </xdr:to>
    <xdr:sp macro="[0]!CHRONOTAG18" textlink="">
      <xdr:nvSpPr>
        <xdr:cNvPr id="30" name="imageAJ"/>
        <xdr:cNvSpPr/>
      </xdr:nvSpPr>
      <xdr:spPr>
        <a:xfrm>
          <a:off x="8597900" y="774700"/>
          <a:ext cx="363220" cy="1188720"/>
        </a:xfrm>
        <a:prstGeom prst="round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Olivier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363220</xdr:colOff>
      <xdr:row>3</xdr:row>
      <xdr:rowOff>1188720</xdr:rowOff>
    </xdr:to>
    <xdr:sp macro="[0]!CHRONOTAG19" textlink="">
      <xdr:nvSpPr>
        <xdr:cNvPr id="31" name="imageAL"/>
        <xdr:cNvSpPr/>
      </xdr:nvSpPr>
      <xdr:spPr>
        <a:xfrm>
          <a:off x="90551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Pascal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363220</xdr:colOff>
      <xdr:row>3</xdr:row>
      <xdr:rowOff>1188720</xdr:rowOff>
    </xdr:to>
    <xdr:sp macro="[0]!CHRONOTAG20" textlink="">
      <xdr:nvSpPr>
        <xdr:cNvPr id="32" name="imageAN"/>
        <xdr:cNvSpPr/>
      </xdr:nvSpPr>
      <xdr:spPr>
        <a:xfrm>
          <a:off x="95123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Phil G.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363220</xdr:colOff>
      <xdr:row>3</xdr:row>
      <xdr:rowOff>1188720</xdr:rowOff>
    </xdr:to>
    <xdr:sp macro="[0]!CHRONOTAG21" textlink="">
      <xdr:nvSpPr>
        <xdr:cNvPr id="33" name="imageAP"/>
        <xdr:cNvSpPr/>
      </xdr:nvSpPr>
      <xdr:spPr>
        <a:xfrm>
          <a:off x="99695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Philippe G.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43</xdr:col>
      <xdr:colOff>363220</xdr:colOff>
      <xdr:row>3</xdr:row>
      <xdr:rowOff>1188720</xdr:rowOff>
    </xdr:to>
    <xdr:sp macro="[0]!CHRONOTAG22" textlink="">
      <xdr:nvSpPr>
        <xdr:cNvPr id="34" name="imageAR"/>
        <xdr:cNvSpPr/>
      </xdr:nvSpPr>
      <xdr:spPr>
        <a:xfrm>
          <a:off x="104267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Stef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45</xdr:col>
      <xdr:colOff>363220</xdr:colOff>
      <xdr:row>3</xdr:row>
      <xdr:rowOff>1188720</xdr:rowOff>
    </xdr:to>
    <xdr:sp macro="[0]!CHRONOTAG23" textlink="">
      <xdr:nvSpPr>
        <xdr:cNvPr id="35" name="imageAT"/>
        <xdr:cNvSpPr/>
      </xdr:nvSpPr>
      <xdr:spPr>
        <a:xfrm>
          <a:off x="108839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Thomas</a:t>
          </a:r>
        </a:p>
      </xdr:txBody>
    </xdr:sp>
    <xdr:clientData/>
  </xdr:twoCellAnchor>
  <xdr:twoCellAnchor>
    <xdr:from>
      <xdr:col>47</xdr:col>
      <xdr:colOff>0</xdr:colOff>
      <xdr:row>3</xdr:row>
      <xdr:rowOff>0</xdr:rowOff>
    </xdr:from>
    <xdr:to>
      <xdr:col>47</xdr:col>
      <xdr:colOff>363220</xdr:colOff>
      <xdr:row>3</xdr:row>
      <xdr:rowOff>1188720</xdr:rowOff>
    </xdr:to>
    <xdr:sp macro="[0]!CHRONOTAG24" textlink="">
      <xdr:nvSpPr>
        <xdr:cNvPr id="36" name="imageAV"/>
        <xdr:cNvSpPr/>
      </xdr:nvSpPr>
      <xdr:spPr>
        <a:xfrm>
          <a:off x="11341100" y="774700"/>
          <a:ext cx="363220" cy="118872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Tristan</a:t>
          </a:r>
        </a:p>
      </xdr:txBody>
    </xdr:sp>
    <xdr:clientData/>
  </xdr:twoCellAnchor>
  <xdr:twoCellAnchor>
    <xdr:from>
      <xdr:col>0</xdr:col>
      <xdr:colOff>821764</xdr:colOff>
      <xdr:row>3</xdr:row>
      <xdr:rowOff>0</xdr:rowOff>
    </xdr:from>
    <xdr:to>
      <xdr:col>1</xdr:col>
      <xdr:colOff>362856</xdr:colOff>
      <xdr:row>3</xdr:row>
      <xdr:rowOff>1188720</xdr:rowOff>
    </xdr:to>
    <xdr:sp macro="[0]!CHRONOTAG1" textlink="">
      <xdr:nvSpPr>
        <xdr:cNvPr id="61" name="imageB"/>
        <xdr:cNvSpPr/>
      </xdr:nvSpPr>
      <xdr:spPr>
        <a:xfrm>
          <a:off x="821764" y="597647"/>
          <a:ext cx="362857" cy="118872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fr-FR" sz="1600" b="0"/>
            <a:t>Alexandre</a:t>
          </a:r>
        </a:p>
      </xdr:txBody>
    </xdr:sp>
    <xdr:clientData/>
  </xdr:twoCellAnchor>
  <xdr:twoCellAnchor>
    <xdr:from>
      <xdr:col>54</xdr:col>
      <xdr:colOff>170757</xdr:colOff>
      <xdr:row>1</xdr:row>
      <xdr:rowOff>224117</xdr:rowOff>
    </xdr:from>
    <xdr:to>
      <xdr:col>54</xdr:col>
      <xdr:colOff>651009</xdr:colOff>
      <xdr:row>3</xdr:row>
      <xdr:rowOff>96050</xdr:rowOff>
    </xdr:to>
    <xdr:sp macro="" textlink="">
      <xdr:nvSpPr>
        <xdr:cNvPr id="13" name="Interdiction 12"/>
        <xdr:cNvSpPr/>
      </xdr:nvSpPr>
      <xdr:spPr>
        <a:xfrm>
          <a:off x="15698908" y="245462"/>
          <a:ext cx="480252" cy="448235"/>
        </a:xfrm>
        <a:prstGeom prst="noSmoking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523594</xdr:colOff>
      <xdr:row>1</xdr:row>
      <xdr:rowOff>100264</xdr:rowOff>
    </xdr:from>
    <xdr:to>
      <xdr:col>51</xdr:col>
      <xdr:colOff>668419</xdr:colOff>
      <xdr:row>3</xdr:row>
      <xdr:rowOff>155966</xdr:rowOff>
    </xdr:to>
    <xdr:sp macro="[0]!RAZCHRONOTAG" textlink="">
      <xdr:nvSpPr>
        <xdr:cNvPr id="90" name="Flèche vers la droite 89"/>
        <xdr:cNvSpPr/>
      </xdr:nvSpPr>
      <xdr:spPr>
        <a:xfrm flipH="1">
          <a:off x="12087278" y="122545"/>
          <a:ext cx="835527" cy="635000"/>
        </a:xfrm>
        <a:prstGeom prst="rightArrow">
          <a:avLst>
            <a:gd name="adj1" fmla="val 68666"/>
            <a:gd name="adj2" fmla="val 50000"/>
          </a:avLst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/>
            <a:t>RAZ tout le tableau</a:t>
          </a:r>
        </a:p>
      </xdr:txBody>
    </xdr:sp>
    <xdr:clientData/>
  </xdr:twoCellAnchor>
  <xdr:twoCellAnchor editAs="oneCell">
    <xdr:from>
      <xdr:col>0</xdr:col>
      <xdr:colOff>189386</xdr:colOff>
      <xdr:row>2</xdr:row>
      <xdr:rowOff>89123</xdr:rowOff>
    </xdr:from>
    <xdr:to>
      <xdr:col>0</xdr:col>
      <xdr:colOff>646140</xdr:colOff>
      <xdr:row>3</xdr:row>
      <xdr:rowOff>322854</xdr:rowOff>
    </xdr:to>
    <xdr:pic>
      <xdr:nvPicPr>
        <xdr:cNvPr id="91" name="Image 9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386" y="445614"/>
          <a:ext cx="456754" cy="478819"/>
        </a:xfrm>
        <a:prstGeom prst="rect">
          <a:avLst/>
        </a:prstGeom>
      </xdr:spPr>
    </xdr:pic>
    <xdr:clientData/>
  </xdr:twoCellAnchor>
  <xdr:twoCellAnchor>
    <xdr:from>
      <xdr:col>49</xdr:col>
      <xdr:colOff>245087</xdr:colOff>
      <xdr:row>3</xdr:row>
      <xdr:rowOff>189386</xdr:rowOff>
    </xdr:from>
    <xdr:to>
      <xdr:col>50</xdr:col>
      <xdr:colOff>273383</xdr:colOff>
      <xdr:row>3</xdr:row>
      <xdr:rowOff>900586</xdr:rowOff>
    </xdr:to>
    <xdr:sp macro="" textlink="">
      <xdr:nvSpPr>
        <xdr:cNvPr id="37" name="Rectangle à coins arrondis 36">
          <a:hlinkClick xmlns:r="http://schemas.openxmlformats.org/officeDocument/2006/relationships" r:id="rId3"/>
        </xdr:cNvPr>
        <xdr:cNvSpPr/>
      </xdr:nvSpPr>
      <xdr:spPr>
        <a:xfrm>
          <a:off x="11207192" y="790965"/>
          <a:ext cx="774700" cy="71120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800"/>
            <a:t>N3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101600</xdr:rowOff>
    </xdr:from>
    <xdr:to>
      <xdr:col>2</xdr:col>
      <xdr:colOff>329754</xdr:colOff>
      <xdr:row>1</xdr:row>
      <xdr:rowOff>377219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01600"/>
          <a:ext cx="456754" cy="478819"/>
        </a:xfrm>
        <a:prstGeom prst="rect">
          <a:avLst/>
        </a:prstGeom>
      </xdr:spPr>
    </xdr:pic>
    <xdr:clientData/>
  </xdr:twoCellAnchor>
  <xdr:twoCellAnchor editAs="oneCell">
    <xdr:from>
      <xdr:col>2</xdr:col>
      <xdr:colOff>469900</xdr:colOff>
      <xdr:row>0</xdr:row>
      <xdr:rowOff>139700</xdr:rowOff>
    </xdr:from>
    <xdr:to>
      <xdr:col>3</xdr:col>
      <xdr:colOff>279241</xdr:colOff>
      <xdr:row>1</xdr:row>
      <xdr:rowOff>330200</xdr:rowOff>
    </xdr:to>
    <xdr:pic>
      <xdr:nvPicPr>
        <xdr:cNvPr id="3" name="Imag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3900" y="139700"/>
          <a:ext cx="634841" cy="393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</xdr:col>
      <xdr:colOff>431800</xdr:colOff>
      <xdr:row>0</xdr:row>
      <xdr:rowOff>127000</xdr:rowOff>
    </xdr:from>
    <xdr:to>
      <xdr:col>3</xdr:col>
      <xdr:colOff>965200</xdr:colOff>
      <xdr:row>1</xdr:row>
      <xdr:rowOff>330200</xdr:rowOff>
    </xdr:to>
    <xdr:sp macro="" textlink="">
      <xdr:nvSpPr>
        <xdr:cNvPr id="5" name="Rectangle à coins arrondis 4">
          <a:hlinkClick xmlns:r="http://schemas.openxmlformats.org/officeDocument/2006/relationships" r:id="rId5"/>
        </xdr:cNvPr>
        <xdr:cNvSpPr/>
      </xdr:nvSpPr>
      <xdr:spPr>
        <a:xfrm>
          <a:off x="1511300" y="127000"/>
          <a:ext cx="533400" cy="406400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2800"/>
            <a:t>N3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681937</xdr:colOff>
      <xdr:row>3</xdr:row>
      <xdr:rowOff>101600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6200"/>
          <a:ext cx="605737" cy="63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726885</xdr:colOff>
      <xdr:row>3</xdr:row>
      <xdr:rowOff>101600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00"/>
          <a:ext cx="726885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leau111" displayName="Tableau111" ref="B2:D38" totalsRowShown="0" headerRowDxfId="44" dataDxfId="43">
  <autoFilter ref="B2:D38"/>
  <sortState ref="B3:C38">
    <sortCondition ref="C5:C41"/>
  </sortState>
  <tableColumns count="3">
    <tableColumn id="1" name="NOMS" dataDxfId="42"/>
    <tableColumn id="2" name="PRENOMS" dataDxfId="41"/>
    <tableColumn id="3" name="sexe" dataDxfId="40"/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id="11" name="Tableau1312" displayName="Tableau1312" ref="Q2:S38" totalsRowShown="0" headerRowDxfId="39" dataDxfId="38">
  <autoFilter ref="Q2:S38"/>
  <sortState ref="Q3:R38">
    <sortCondition ref="R5:R41"/>
  </sortState>
  <tableColumns count="3">
    <tableColumn id="1" name="NOMS" dataDxfId="37"/>
    <tableColumn id="2" name="PRENOMS" dataDxfId="36"/>
    <tableColumn id="3" name="sexe" dataDxfId="35"/>
  </tableColumns>
  <tableStyleInfo name="Style de tableau 1" showFirstColumn="0" showLastColumn="0" showRowStripes="1" showColumnStripes="0"/>
</table>
</file>

<file path=xl/tables/table3.xml><?xml version="1.0" encoding="utf-8"?>
<table xmlns="http://schemas.openxmlformats.org/spreadsheetml/2006/main" id="12" name="Tableau1413" displayName="Tableau1413" ref="E2:G38" totalsRowShown="0" headerRowDxfId="34" dataDxfId="33">
  <autoFilter ref="E2:G38"/>
  <sortState ref="E3:F38">
    <sortCondition ref="F5:F41"/>
  </sortState>
  <tableColumns count="3">
    <tableColumn id="1" name="NOMS" dataDxfId="32"/>
    <tableColumn id="2" name="PRENOMS" dataDxfId="31"/>
    <tableColumn id="3" name="sexe" dataDxfId="30"/>
  </tableColumns>
  <tableStyleInfo name="Style de tableau 1" showFirstColumn="0" showLastColumn="0" showRowStripes="1" showColumnStripes="0"/>
</table>
</file>

<file path=xl/tables/table4.xml><?xml version="1.0" encoding="utf-8"?>
<table xmlns="http://schemas.openxmlformats.org/spreadsheetml/2006/main" id="13" name="Tableau1514" displayName="Tableau1514" ref="H2:J38" totalsRowShown="0" headerRowDxfId="29" dataDxfId="28">
  <autoFilter ref="H2:J38"/>
  <sortState ref="H3:I38">
    <sortCondition ref="I5:I41"/>
  </sortState>
  <tableColumns count="3">
    <tableColumn id="1" name="NOMS" dataDxfId="27"/>
    <tableColumn id="2" name="PRENOMS" dataDxfId="26"/>
    <tableColumn id="3" name="sexe" dataDxfId="25"/>
  </tableColumns>
  <tableStyleInfo name="Style de tableau 1" showFirstColumn="0" showLastColumn="0" showRowStripes="1" showColumnStripes="0"/>
</table>
</file>

<file path=xl/tables/table5.xml><?xml version="1.0" encoding="utf-8"?>
<table xmlns="http://schemas.openxmlformats.org/spreadsheetml/2006/main" id="14" name="Tableau15615" displayName="Tableau15615" ref="N2:P38" totalsRowShown="0" headerRowDxfId="24" dataDxfId="23">
  <autoFilter ref="N2:P38"/>
  <sortState ref="N3:O38">
    <sortCondition ref="O5:O41"/>
  </sortState>
  <tableColumns count="3">
    <tableColumn id="1" name="NOMS" dataDxfId="22"/>
    <tableColumn id="2" name="PRENOMS" dataDxfId="21"/>
    <tableColumn id="3" name="sexe" dataDxfId="20"/>
  </tableColumns>
  <tableStyleInfo name="Style de tableau 1" showFirstColumn="0" showLastColumn="0" showRowStripes="1" showColumnStripes="0"/>
</table>
</file>

<file path=xl/tables/table6.xml><?xml version="1.0" encoding="utf-8"?>
<table xmlns="http://schemas.openxmlformats.org/spreadsheetml/2006/main" id="15" name="Tableau15716" displayName="Tableau15716" ref="K2:M38" totalsRowShown="0" headerRowDxfId="19" dataDxfId="18">
  <autoFilter ref="K2:M38"/>
  <sortState ref="K3:L38">
    <sortCondition ref="L5:L41"/>
  </sortState>
  <tableColumns count="3">
    <tableColumn id="1" name="NOMS" dataDxfId="17"/>
    <tableColumn id="2" name="PRENOMS" dataDxfId="16"/>
    <tableColumn id="3" name="sexe" dataDxfId="15"/>
  </tableColumns>
  <tableStyleInfo name="Style de tableau 1" showFirstColumn="0" showLastColumn="0" showRowStripes="1" showColumnStripes="0"/>
</table>
</file>

<file path=xl/tables/table7.xml><?xml version="1.0" encoding="utf-8"?>
<table xmlns="http://schemas.openxmlformats.org/spreadsheetml/2006/main" id="16" name="Tableau13817" displayName="Tableau13817" ref="T2:V38" totalsRowShown="0" headerRowDxfId="14" dataDxfId="13">
  <autoFilter ref="T2:V38"/>
  <sortState ref="T3:U38">
    <sortCondition ref="U5:U41"/>
  </sortState>
  <tableColumns count="3">
    <tableColumn id="1" name="NOMS" dataDxfId="12"/>
    <tableColumn id="2" name="PRENOMS" dataDxfId="11"/>
    <tableColumn id="3" name="sexe" dataDxfId="10"/>
  </tableColumns>
  <tableStyleInfo name="Style de tableau 1" showFirstColumn="0" showLastColumn="0" showRowStripes="1" showColumnStripes="0"/>
</table>
</file>

<file path=xl/tables/table8.xml><?xml version="1.0" encoding="utf-8"?>
<table xmlns="http://schemas.openxmlformats.org/spreadsheetml/2006/main" id="17" name="Tableau13918" displayName="Tableau13918" ref="W2:Y38" totalsRowShown="0" headerRowDxfId="9" dataDxfId="8">
  <autoFilter ref="W2:Y38"/>
  <sortState ref="W3:X38">
    <sortCondition ref="X5:X41"/>
  </sortState>
  <tableColumns count="3">
    <tableColumn id="1" name="NOMS" dataDxfId="7"/>
    <tableColumn id="2" name="PRENOMS" dataDxfId="6"/>
    <tableColumn id="3" name="sexe" dataDxfId="5"/>
  </tableColumns>
  <tableStyleInfo name="Style de tableau 1" showFirstColumn="0" showLastColumn="0" showRowStripes="1" showColumnStripes="0"/>
</table>
</file>

<file path=xl/tables/table9.xml><?xml version="1.0" encoding="utf-8"?>
<table xmlns="http://schemas.openxmlformats.org/spreadsheetml/2006/main" id="18" name="Tableau131019" displayName="Tableau131019" ref="Z2:AB38" totalsRowShown="0" headerRowDxfId="4" dataDxfId="3">
  <autoFilter ref="Z2:AB38"/>
  <sortState ref="Z3:AA38">
    <sortCondition ref="AA5:AA41"/>
  </sortState>
  <tableColumns count="3">
    <tableColumn id="1" name="NOMS" dataDxfId="2"/>
    <tableColumn id="2" name="PRENOMS" dataDxfId="1"/>
    <tableColumn id="3" name="sexe" dataDxfId="0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Relationship Id="rId1" Type="http://schemas.openxmlformats.org/officeDocument/2006/relationships/drawing" Target="../drawings/drawing5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 enableFormatConditionsCalculation="0"/>
  <dimension ref="A1:F16"/>
  <sheetViews>
    <sheetView showRowColHeaders="0" workbookViewId="0">
      <pane xSplit="12" ySplit="34" topLeftCell="M35" activePane="bottomRight" state="frozen"/>
      <selection pane="topRight" activeCell="M1" sqref="M1"/>
      <selection pane="bottomLeft" activeCell="A35" sqref="A35"/>
      <selection pane="bottomRight"/>
    </sheetView>
  </sheetViews>
  <sheetFormatPr baseColWidth="10" defaultRowHeight="16" x14ac:dyDescent="0.2"/>
  <cols>
    <col min="1" max="1" width="1.6640625" style="27" customWidth="1"/>
    <col min="2" max="2" width="31.5" style="27" customWidth="1"/>
    <col min="3" max="16384" width="10.83203125" style="27"/>
  </cols>
  <sheetData>
    <row r="1" spans="1:6" x14ac:dyDescent="0.2">
      <c r="A1" s="52"/>
    </row>
    <row r="16" spans="1:6" ht="47" x14ac:dyDescent="0.55000000000000004">
      <c r="C16" s="249" t="s">
        <v>260</v>
      </c>
      <c r="D16" s="249"/>
      <c r="E16" s="249"/>
      <c r="F16" s="249"/>
    </row>
  </sheetData>
  <sheetProtection sheet="1" objects="1" scenarios="1" selectLockedCells="1"/>
  <mergeCells count="1">
    <mergeCell ref="C16:F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/>
  <dimension ref="A1:CY137"/>
  <sheetViews>
    <sheetView showRowColHeaders="0" tabSelected="1" topLeftCell="A2" zoomScale="114" zoomScaleNormal="114" zoomScalePageLayoutView="114" workbookViewId="0">
      <pane ySplit="3" topLeftCell="A5" activePane="bottomLeft" state="frozen"/>
      <selection activeCell="A2" sqref="A2"/>
      <selection pane="bottomLeft" activeCell="B6" sqref="B6"/>
    </sheetView>
  </sheetViews>
  <sheetFormatPr baseColWidth="10" defaultRowHeight="21" x14ac:dyDescent="0.25"/>
  <cols>
    <col min="1" max="1" width="10.83203125" style="37"/>
    <col min="2" max="2" width="4.83203125" style="2" customWidth="1"/>
    <col min="3" max="3" width="0.6640625" style="1" customWidth="1"/>
    <col min="4" max="4" width="4.83203125" style="2" customWidth="1"/>
    <col min="5" max="5" width="0.6640625" style="1" customWidth="1"/>
    <col min="6" max="6" width="4.83203125" style="2" customWidth="1"/>
    <col min="7" max="7" width="0.6640625" style="1" customWidth="1"/>
    <col min="8" max="8" width="4.83203125" style="2" customWidth="1"/>
    <col min="9" max="9" width="0.6640625" style="1" customWidth="1"/>
    <col min="10" max="10" width="4.83203125" style="2" customWidth="1"/>
    <col min="11" max="11" width="0.6640625" style="1" customWidth="1"/>
    <col min="12" max="12" width="4.83203125" style="2" customWidth="1"/>
    <col min="13" max="13" width="0.6640625" style="18" customWidth="1"/>
    <col min="14" max="14" width="4.83203125" style="2" customWidth="1"/>
    <col min="15" max="15" width="0.6640625" style="1" customWidth="1"/>
    <col min="16" max="16" width="4.83203125" style="2" customWidth="1"/>
    <col min="17" max="17" width="0.6640625" style="1" customWidth="1"/>
    <col min="18" max="18" width="4.83203125" style="2" customWidth="1"/>
    <col min="19" max="19" width="0.6640625" style="1" customWidth="1"/>
    <col min="20" max="20" width="4.83203125" style="2" customWidth="1"/>
    <col min="21" max="21" width="0.6640625" style="1" customWidth="1"/>
    <col min="22" max="22" width="4.83203125" style="2" customWidth="1"/>
    <col min="23" max="23" width="0.6640625" style="1" customWidth="1"/>
    <col min="24" max="24" width="4.83203125" style="2" customWidth="1"/>
    <col min="25" max="25" width="0.6640625" style="18" customWidth="1"/>
    <col min="26" max="26" width="4.83203125" style="2" customWidth="1"/>
    <col min="27" max="27" width="0.6640625" style="1" customWidth="1"/>
    <col min="28" max="28" width="4.83203125" style="2" customWidth="1"/>
    <col min="29" max="29" width="0.6640625" style="1" customWidth="1"/>
    <col min="30" max="30" width="4.83203125" style="2" customWidth="1"/>
    <col min="31" max="31" width="0.6640625" style="1" customWidth="1"/>
    <col min="32" max="32" width="4.83203125" style="2" customWidth="1"/>
    <col min="33" max="33" width="0.6640625" style="1" customWidth="1"/>
    <col min="34" max="34" width="4.83203125" style="2" customWidth="1"/>
    <col min="35" max="35" width="0.6640625" style="1" customWidth="1"/>
    <col min="36" max="36" width="4.83203125" style="2" customWidth="1"/>
    <col min="37" max="37" width="0.6640625" style="18" customWidth="1"/>
    <col min="38" max="38" width="4.83203125" style="2" customWidth="1"/>
    <col min="39" max="39" width="0.6640625" style="1" customWidth="1"/>
    <col min="40" max="40" width="4.83203125" style="2" customWidth="1"/>
    <col min="41" max="41" width="0.6640625" style="1" customWidth="1"/>
    <col min="42" max="42" width="4.83203125" style="2" customWidth="1"/>
    <col min="43" max="43" width="0.6640625" style="1" customWidth="1"/>
    <col min="44" max="44" width="4.83203125" style="2" customWidth="1"/>
    <col min="45" max="45" width="0.6640625" style="1" customWidth="1"/>
    <col min="46" max="46" width="4.83203125" style="2" customWidth="1"/>
    <col min="47" max="47" width="0.6640625" style="1" customWidth="1"/>
    <col min="48" max="48" width="4.83203125" style="2" customWidth="1"/>
    <col min="49" max="49" width="0.5" style="38" customWidth="1"/>
    <col min="50" max="50" width="9.83203125" style="23" customWidth="1"/>
    <col min="51" max="51" width="9" style="27" customWidth="1"/>
    <col min="52" max="52" width="10.83203125" style="27"/>
    <col min="53" max="53" width="10.83203125" style="4" customWidth="1"/>
    <col min="54" max="103" width="10.83203125" style="27"/>
    <col min="104" max="16384" width="10.83203125" style="1"/>
  </cols>
  <sheetData>
    <row r="1" spans="1:103" ht="2" customHeight="1" thickBot="1" x14ac:dyDescent="0.3"/>
    <row r="2" spans="1:103" ht="26" customHeight="1" thickBot="1" x14ac:dyDescent="0.25">
      <c r="B2" s="252"/>
      <c r="C2" s="253"/>
      <c r="D2" s="253"/>
      <c r="E2" s="253"/>
      <c r="F2" s="254"/>
      <c r="G2" s="27"/>
      <c r="H2" s="26"/>
      <c r="I2" s="27"/>
      <c r="J2" s="26"/>
      <c r="K2" s="27"/>
      <c r="L2" s="26"/>
      <c r="M2" s="27"/>
      <c r="N2" s="250" t="s">
        <v>279</v>
      </c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BA2" s="31" t="s">
        <v>104</v>
      </c>
    </row>
    <row r="3" spans="1:103" s="18" customFormat="1" ht="19" customHeight="1" x14ac:dyDescent="0.2">
      <c r="A3" s="37"/>
      <c r="B3" s="49">
        <v>1</v>
      </c>
      <c r="C3" s="49"/>
      <c r="D3" s="49">
        <v>2</v>
      </c>
      <c r="E3" s="49"/>
      <c r="F3" s="49">
        <v>3</v>
      </c>
      <c r="G3" s="49">
        <v>4</v>
      </c>
      <c r="H3" s="49">
        <v>4</v>
      </c>
      <c r="I3" s="49">
        <v>5</v>
      </c>
      <c r="J3" s="49">
        <v>5</v>
      </c>
      <c r="K3" s="49">
        <v>6</v>
      </c>
      <c r="L3" s="49">
        <v>6</v>
      </c>
      <c r="M3" s="49"/>
      <c r="N3" s="49">
        <v>7</v>
      </c>
      <c r="O3" s="49"/>
      <c r="P3" s="49">
        <v>8</v>
      </c>
      <c r="Q3" s="49">
        <v>9</v>
      </c>
      <c r="R3" s="49">
        <v>9</v>
      </c>
      <c r="S3" s="49">
        <v>10</v>
      </c>
      <c r="T3" s="49">
        <v>10</v>
      </c>
      <c r="U3" s="49">
        <v>12</v>
      </c>
      <c r="V3" s="49">
        <v>11</v>
      </c>
      <c r="W3" s="49"/>
      <c r="X3" s="49">
        <v>12</v>
      </c>
      <c r="Y3" s="49"/>
      <c r="Z3" s="49">
        <v>13</v>
      </c>
      <c r="AA3" s="49">
        <v>16</v>
      </c>
      <c r="AB3" s="49">
        <v>14</v>
      </c>
      <c r="AC3" s="49">
        <v>17</v>
      </c>
      <c r="AD3" s="49">
        <v>15</v>
      </c>
      <c r="AE3" s="49">
        <v>18</v>
      </c>
      <c r="AF3" s="49">
        <v>16</v>
      </c>
      <c r="AG3" s="49"/>
      <c r="AH3" s="49">
        <v>17</v>
      </c>
      <c r="AI3" s="49"/>
      <c r="AJ3" s="49">
        <v>18</v>
      </c>
      <c r="AK3" s="49">
        <v>22</v>
      </c>
      <c r="AL3" s="49">
        <v>19</v>
      </c>
      <c r="AM3" s="49">
        <v>23</v>
      </c>
      <c r="AN3" s="49">
        <v>20</v>
      </c>
      <c r="AO3" s="49">
        <v>24</v>
      </c>
      <c r="AP3" s="49">
        <v>21</v>
      </c>
      <c r="AQ3" s="49"/>
      <c r="AR3" s="49">
        <v>22</v>
      </c>
      <c r="AS3" s="49"/>
      <c r="AT3" s="49">
        <v>23</v>
      </c>
      <c r="AU3" s="49">
        <v>28</v>
      </c>
      <c r="AV3" s="49">
        <v>24</v>
      </c>
      <c r="AW3" s="38"/>
      <c r="AX3" s="23"/>
      <c r="AY3" s="27"/>
      <c r="AZ3" s="27"/>
      <c r="BA3" s="34" t="s">
        <v>131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3" ht="94" customHeight="1" thickBot="1" x14ac:dyDescent="0.3">
      <c r="A4" s="80" t="s">
        <v>130</v>
      </c>
      <c r="B4" s="46" t="str">
        <f ca="1">BA5</f>
        <v>Alexandre</v>
      </c>
      <c r="C4" s="47"/>
      <c r="D4" s="46" t="str">
        <f ca="1">BA6</f>
        <v>Alexis F.</v>
      </c>
      <c r="E4" s="47"/>
      <c r="F4" s="46" t="str">
        <f ca="1">BA7</f>
        <v>Anthony</v>
      </c>
      <c r="G4" s="47"/>
      <c r="H4" s="46" t="str">
        <f ca="1">BA8</f>
        <v>Christian</v>
      </c>
      <c r="I4" s="47"/>
      <c r="J4" s="46" t="str">
        <f ca="1">BA9</f>
        <v>Claudine</v>
      </c>
      <c r="K4" s="47"/>
      <c r="L4" s="46" t="str">
        <f ca="1">BA10</f>
        <v>Emmanuel</v>
      </c>
      <c r="M4" s="48"/>
      <c r="N4" s="46" t="str">
        <f ca="1">BA11</f>
        <v>vivien</v>
      </c>
      <c r="O4" s="47"/>
      <c r="P4" s="46" t="str">
        <f ca="1">BA12</f>
        <v>Fred</v>
      </c>
      <c r="Q4" s="47"/>
      <c r="R4" s="46" t="str">
        <f ca="1">BA13</f>
        <v>Gwen</v>
      </c>
      <c r="S4" s="47"/>
      <c r="T4" s="46" t="str">
        <f ca="1">BA14</f>
        <v>Julien</v>
      </c>
      <c r="U4" s="47"/>
      <c r="V4" s="46" t="str">
        <f ca="1">BA15</f>
        <v>Laurent</v>
      </c>
      <c r="W4" s="47"/>
      <c r="X4" s="46" t="str">
        <f ca="1">BA16</f>
        <v>Marc-Antoine</v>
      </c>
      <c r="Y4" s="48"/>
      <c r="Z4" s="46" t="str">
        <f ca="1">BA17</f>
        <v>Marco</v>
      </c>
      <c r="AA4" s="47"/>
      <c r="AB4" s="46" t="str">
        <f ca="1">BA18</f>
        <v>Morgane</v>
      </c>
      <c r="AC4" s="47"/>
      <c r="AD4" s="46" t="str">
        <f ca="1">BA19</f>
        <v>Nathalie</v>
      </c>
      <c r="AE4" s="47"/>
      <c r="AF4" s="46" t="str">
        <f ca="1">BA20</f>
        <v>Nico Afriat</v>
      </c>
      <c r="AG4" s="47"/>
      <c r="AH4" s="46" t="str">
        <f ca="1">BA21</f>
        <v>Nico Podu</v>
      </c>
      <c r="AI4" s="47"/>
      <c r="AJ4" s="46" t="str">
        <f ca="1">BA22</f>
        <v>Olivier</v>
      </c>
      <c r="AK4" s="48"/>
      <c r="AL4" s="46" t="str">
        <f ca="1">BA23</f>
        <v>Pascal</v>
      </c>
      <c r="AM4" s="47"/>
      <c r="AN4" s="46" t="str">
        <f ca="1">BA24</f>
        <v>Phil G.</v>
      </c>
      <c r="AO4" s="47"/>
      <c r="AP4" s="46" t="str">
        <f ca="1">BA25</f>
        <v>Philippe G.</v>
      </c>
      <c r="AQ4" s="47"/>
      <c r="AR4" s="46" t="str">
        <f ca="1">BA26</f>
        <v>Stef</v>
      </c>
      <c r="AS4" s="47"/>
      <c r="AT4" s="46" t="str">
        <f ca="1">BA27</f>
        <v>Thomas</v>
      </c>
      <c r="AU4" s="47"/>
      <c r="AV4" s="46" t="str">
        <f ca="1">BA28</f>
        <v>Tristan</v>
      </c>
      <c r="AX4" s="37"/>
      <c r="BA4" s="5"/>
      <c r="BC4" s="36" t="s">
        <v>105</v>
      </c>
    </row>
    <row r="5" spans="1:103" ht="13" customHeight="1" thickTop="1" x14ac:dyDescent="0.2">
      <c r="A5" s="81"/>
      <c r="B5" s="56" t="str">
        <f t="shared" ref="B5:AV5" ca="1" si="0">VLOOKUP(B4,$BA$5:$BB$28,2,FALSE)</f>
        <v>g</v>
      </c>
      <c r="C5" s="57" t="e">
        <f t="shared" ca="1" si="0"/>
        <v>#N/A</v>
      </c>
      <c r="D5" s="56" t="str">
        <f t="shared" ca="1" si="0"/>
        <v>g</v>
      </c>
      <c r="E5" s="57" t="e">
        <f t="shared" ca="1" si="0"/>
        <v>#N/A</v>
      </c>
      <c r="F5" s="56" t="str">
        <f t="shared" ca="1" si="0"/>
        <v>g</v>
      </c>
      <c r="G5" s="57" t="e">
        <f t="shared" ca="1" si="0"/>
        <v>#N/A</v>
      </c>
      <c r="H5" s="56" t="str">
        <f t="shared" ca="1" si="0"/>
        <v>g</v>
      </c>
      <c r="I5" s="57" t="e">
        <f t="shared" ca="1" si="0"/>
        <v>#N/A</v>
      </c>
      <c r="J5" s="56" t="str">
        <f t="shared" ca="1" si="0"/>
        <v>f</v>
      </c>
      <c r="K5" s="57" t="e">
        <f t="shared" ca="1" si="0"/>
        <v>#N/A</v>
      </c>
      <c r="L5" s="56" t="str">
        <f t="shared" ca="1" si="0"/>
        <v>g</v>
      </c>
      <c r="M5" s="58" t="e">
        <f t="shared" ca="1" si="0"/>
        <v>#N/A</v>
      </c>
      <c r="N5" s="59" t="str">
        <f t="shared" ca="1" si="0"/>
        <v>g</v>
      </c>
      <c r="O5" s="60" t="e">
        <f t="shared" ca="1" si="0"/>
        <v>#N/A</v>
      </c>
      <c r="P5" s="59" t="str">
        <f t="shared" ca="1" si="0"/>
        <v>g</v>
      </c>
      <c r="Q5" s="60" t="e">
        <f t="shared" ca="1" si="0"/>
        <v>#N/A</v>
      </c>
      <c r="R5" s="59" t="str">
        <f t="shared" ca="1" si="0"/>
        <v>g</v>
      </c>
      <c r="S5" s="60" t="e">
        <f t="shared" ca="1" si="0"/>
        <v>#N/A</v>
      </c>
      <c r="T5" s="59" t="str">
        <f t="shared" ca="1" si="0"/>
        <v>g</v>
      </c>
      <c r="U5" s="60" t="e">
        <f t="shared" ca="1" si="0"/>
        <v>#N/A</v>
      </c>
      <c r="V5" s="59" t="str">
        <f t="shared" ca="1" si="0"/>
        <v>g</v>
      </c>
      <c r="W5" s="60" t="e">
        <f t="shared" ca="1" si="0"/>
        <v>#N/A</v>
      </c>
      <c r="X5" s="59" t="str">
        <f t="shared" ca="1" si="0"/>
        <v>g</v>
      </c>
      <c r="Y5" s="58" t="e">
        <f t="shared" ca="1" si="0"/>
        <v>#N/A</v>
      </c>
      <c r="Z5" s="61" t="str">
        <f t="shared" ca="1" si="0"/>
        <v>g</v>
      </c>
      <c r="AA5" s="62" t="e">
        <f t="shared" ca="1" si="0"/>
        <v>#N/A</v>
      </c>
      <c r="AB5" s="61" t="str">
        <f t="shared" ca="1" si="0"/>
        <v>f</v>
      </c>
      <c r="AC5" s="62" t="e">
        <f t="shared" ca="1" si="0"/>
        <v>#N/A</v>
      </c>
      <c r="AD5" s="61" t="str">
        <f t="shared" ca="1" si="0"/>
        <v>f</v>
      </c>
      <c r="AE5" s="62" t="e">
        <f t="shared" ca="1" si="0"/>
        <v>#N/A</v>
      </c>
      <c r="AF5" s="61" t="str">
        <f t="shared" ca="1" si="0"/>
        <v>g</v>
      </c>
      <c r="AG5" s="62" t="e">
        <f t="shared" ca="1" si="0"/>
        <v>#N/A</v>
      </c>
      <c r="AH5" s="61" t="str">
        <f t="shared" ca="1" si="0"/>
        <v>g</v>
      </c>
      <c r="AI5" s="62" t="e">
        <f t="shared" ca="1" si="0"/>
        <v>#N/A</v>
      </c>
      <c r="AJ5" s="61" t="str">
        <f t="shared" ca="1" si="0"/>
        <v>g</v>
      </c>
      <c r="AK5" s="58" t="e">
        <f t="shared" ca="1" si="0"/>
        <v>#N/A</v>
      </c>
      <c r="AL5" s="63" t="str">
        <f t="shared" ca="1" si="0"/>
        <v>g</v>
      </c>
      <c r="AM5" s="64" t="e">
        <f t="shared" ca="1" si="0"/>
        <v>#N/A</v>
      </c>
      <c r="AN5" s="63" t="str">
        <f t="shared" ca="1" si="0"/>
        <v>g</v>
      </c>
      <c r="AO5" s="64" t="e">
        <f t="shared" ca="1" si="0"/>
        <v>#N/A</v>
      </c>
      <c r="AP5" s="63" t="str">
        <f t="shared" ca="1" si="0"/>
        <v>g</v>
      </c>
      <c r="AQ5" s="64" t="e">
        <f t="shared" ca="1" si="0"/>
        <v>#N/A</v>
      </c>
      <c r="AR5" s="63" t="str">
        <f t="shared" ca="1" si="0"/>
        <v>g</v>
      </c>
      <c r="AS5" s="64" t="e">
        <f t="shared" ca="1" si="0"/>
        <v>#N/A</v>
      </c>
      <c r="AT5" s="63" t="str">
        <f t="shared" ca="1" si="0"/>
        <v>g</v>
      </c>
      <c r="AU5" s="64" t="e">
        <f t="shared" ca="1" si="0"/>
        <v>#N/A</v>
      </c>
      <c r="AV5" s="63" t="str">
        <f t="shared" ca="1" si="0"/>
        <v>g</v>
      </c>
      <c r="AZ5" s="50">
        <v>1</v>
      </c>
      <c r="BA5" s="40" t="str">
        <f t="shared" ref="BA5:BA23" ca="1" si="1">OFFSET(INDEX(eleves,MATCH(AZ5,numero,0),MATCH($BA$3,classe,0)),0,1)</f>
        <v>Alexandre</v>
      </c>
      <c r="BB5" s="55" t="str">
        <f t="shared" ref="BB5:BB23" ca="1" si="2">OFFSET(INDEX(eleves,MATCH(AZ5,numero,0),MATCH($BA$3,classe,0)),0,2)</f>
        <v>g</v>
      </c>
      <c r="BC5" s="30"/>
    </row>
    <row r="6" spans="1:103" s="3" customFormat="1" ht="14" customHeight="1" x14ac:dyDescent="0.2">
      <c r="A6" s="76">
        <v>250</v>
      </c>
      <c r="B6" s="117"/>
      <c r="C6" s="118"/>
      <c r="D6" s="117"/>
      <c r="E6" s="118"/>
      <c r="F6" s="117"/>
      <c r="G6" s="118"/>
      <c r="H6" s="117"/>
      <c r="I6" s="118"/>
      <c r="J6" s="117"/>
      <c r="K6" s="118"/>
      <c r="L6" s="119"/>
      <c r="M6" s="120"/>
      <c r="N6" s="121"/>
      <c r="O6" s="118"/>
      <c r="P6" s="121"/>
      <c r="Q6" s="122"/>
      <c r="R6" s="123"/>
      <c r="S6" s="122"/>
      <c r="T6" s="123"/>
      <c r="U6" s="122"/>
      <c r="V6" s="123"/>
      <c r="W6" s="122"/>
      <c r="X6" s="123"/>
      <c r="Y6" s="124"/>
      <c r="Z6" s="125"/>
      <c r="AA6" s="126"/>
      <c r="AB6" s="125"/>
      <c r="AC6" s="126"/>
      <c r="AD6" s="125"/>
      <c r="AE6" s="126"/>
      <c r="AF6" s="125"/>
      <c r="AG6" s="126"/>
      <c r="AH6" s="125"/>
      <c r="AI6" s="126"/>
      <c r="AJ6" s="125"/>
      <c r="AK6" s="124"/>
      <c r="AL6" s="127"/>
      <c r="AM6" s="122"/>
      <c r="AN6" s="127"/>
      <c r="AO6" s="122"/>
      <c r="AP6" s="127"/>
      <c r="AQ6" s="122"/>
      <c r="AR6" s="127"/>
      <c r="AS6" s="122"/>
      <c r="AT6" s="127"/>
      <c r="AU6" s="122"/>
      <c r="AV6" s="127"/>
      <c r="AW6" s="78"/>
      <c r="AX6" s="76">
        <v>250</v>
      </c>
      <c r="AY6" s="28"/>
      <c r="AZ6" s="50">
        <v>2</v>
      </c>
      <c r="BA6" s="40" t="str">
        <f t="shared" ca="1" si="1"/>
        <v>Alexis F.</v>
      </c>
      <c r="BB6" s="55" t="str">
        <f t="shared" ca="1" si="2"/>
        <v>g</v>
      </c>
      <c r="BC6" s="30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103" s="33" customFormat="1" ht="14" customHeight="1" x14ac:dyDescent="0.2">
      <c r="A7" s="82" t="s">
        <v>261</v>
      </c>
      <c r="B7" s="128"/>
      <c r="C7" s="129"/>
      <c r="D7" s="128"/>
      <c r="E7" s="129"/>
      <c r="F7" s="128"/>
      <c r="G7" s="129"/>
      <c r="H7" s="128"/>
      <c r="I7" s="129"/>
      <c r="J7" s="128"/>
      <c r="K7" s="129"/>
      <c r="L7" s="130"/>
      <c r="M7" s="131"/>
      <c r="N7" s="132"/>
      <c r="O7" s="129"/>
      <c r="P7" s="132"/>
      <c r="Q7" s="133"/>
      <c r="R7" s="134"/>
      <c r="S7" s="133"/>
      <c r="T7" s="134"/>
      <c r="U7" s="133"/>
      <c r="V7" s="134"/>
      <c r="W7" s="133"/>
      <c r="X7" s="134"/>
      <c r="Y7" s="135"/>
      <c r="Z7" s="136"/>
      <c r="AA7" s="133"/>
      <c r="AB7" s="136"/>
      <c r="AC7" s="133"/>
      <c r="AD7" s="136"/>
      <c r="AE7" s="133"/>
      <c r="AF7" s="136"/>
      <c r="AG7" s="133"/>
      <c r="AH7" s="136"/>
      <c r="AI7" s="133"/>
      <c r="AJ7" s="136"/>
      <c r="AK7" s="135"/>
      <c r="AL7" s="137"/>
      <c r="AM7" s="138"/>
      <c r="AN7" s="137"/>
      <c r="AO7" s="138"/>
      <c r="AP7" s="137"/>
      <c r="AQ7" s="138"/>
      <c r="AR7" s="137"/>
      <c r="AS7" s="138"/>
      <c r="AT7" s="137"/>
      <c r="AU7" s="138"/>
      <c r="AV7" s="137"/>
      <c r="AW7" s="79"/>
      <c r="AX7" s="82" t="s">
        <v>261</v>
      </c>
      <c r="AY7" s="32"/>
      <c r="AZ7" s="50">
        <v>3</v>
      </c>
      <c r="BA7" s="40" t="str">
        <f t="shared" ca="1" si="1"/>
        <v>Anthony</v>
      </c>
      <c r="BB7" s="55" t="str">
        <f t="shared" ca="1" si="2"/>
        <v>g</v>
      </c>
      <c r="BC7" s="31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</row>
    <row r="8" spans="1:103" s="3" customFormat="1" ht="14" customHeight="1" x14ac:dyDescent="0.2">
      <c r="A8" s="76">
        <v>250</v>
      </c>
      <c r="B8" s="117"/>
      <c r="C8" s="118"/>
      <c r="D8" s="117"/>
      <c r="E8" s="118"/>
      <c r="F8" s="117"/>
      <c r="G8" s="118"/>
      <c r="H8" s="117"/>
      <c r="I8" s="118"/>
      <c r="J8" s="117"/>
      <c r="K8" s="118"/>
      <c r="L8" s="119"/>
      <c r="M8" s="120"/>
      <c r="N8" s="121"/>
      <c r="O8" s="118"/>
      <c r="P8" s="121"/>
      <c r="Q8" s="122"/>
      <c r="R8" s="123"/>
      <c r="S8" s="122"/>
      <c r="T8" s="123"/>
      <c r="U8" s="122"/>
      <c r="V8" s="123"/>
      <c r="W8" s="122"/>
      <c r="X8" s="123"/>
      <c r="Y8" s="124"/>
      <c r="Z8" s="125"/>
      <c r="AA8" s="126"/>
      <c r="AB8" s="125"/>
      <c r="AC8" s="126"/>
      <c r="AD8" s="125"/>
      <c r="AE8" s="126"/>
      <c r="AF8" s="125"/>
      <c r="AG8" s="126"/>
      <c r="AH8" s="125"/>
      <c r="AI8" s="126"/>
      <c r="AJ8" s="125"/>
      <c r="AK8" s="124"/>
      <c r="AL8" s="127"/>
      <c r="AM8" s="122"/>
      <c r="AN8" s="127"/>
      <c r="AO8" s="122"/>
      <c r="AP8" s="127"/>
      <c r="AQ8" s="122"/>
      <c r="AR8" s="127"/>
      <c r="AS8" s="122"/>
      <c r="AT8" s="127"/>
      <c r="AU8" s="122"/>
      <c r="AV8" s="127"/>
      <c r="AW8" s="78"/>
      <c r="AX8" s="76">
        <v>250</v>
      </c>
      <c r="AY8" s="28"/>
      <c r="AZ8" s="50">
        <v>4</v>
      </c>
      <c r="BA8" s="40" t="str">
        <f t="shared" ca="1" si="1"/>
        <v>Christian</v>
      </c>
      <c r="BB8" s="55" t="str">
        <f t="shared" ca="1" si="2"/>
        <v>g</v>
      </c>
      <c r="BC8" s="30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</row>
    <row r="9" spans="1:103" s="33" customFormat="1" ht="14" customHeight="1" x14ac:dyDescent="0.2">
      <c r="A9" s="82" t="s">
        <v>263</v>
      </c>
      <c r="B9" s="128"/>
      <c r="C9" s="129"/>
      <c r="D9" s="128"/>
      <c r="E9" s="129"/>
      <c r="F9" s="128"/>
      <c r="G9" s="129"/>
      <c r="H9" s="128"/>
      <c r="I9" s="129"/>
      <c r="J9" s="128"/>
      <c r="K9" s="129"/>
      <c r="L9" s="130"/>
      <c r="M9" s="131"/>
      <c r="N9" s="132"/>
      <c r="O9" s="129"/>
      <c r="P9" s="132"/>
      <c r="Q9" s="133"/>
      <c r="R9" s="134"/>
      <c r="S9" s="133"/>
      <c r="T9" s="134"/>
      <c r="U9" s="133"/>
      <c r="V9" s="134"/>
      <c r="W9" s="133"/>
      <c r="X9" s="134"/>
      <c r="Y9" s="135"/>
      <c r="Z9" s="136"/>
      <c r="AA9" s="133"/>
      <c r="AB9" s="136"/>
      <c r="AC9" s="133"/>
      <c r="AD9" s="136"/>
      <c r="AE9" s="133"/>
      <c r="AF9" s="136"/>
      <c r="AG9" s="133"/>
      <c r="AH9" s="136"/>
      <c r="AI9" s="133"/>
      <c r="AJ9" s="136"/>
      <c r="AK9" s="135"/>
      <c r="AL9" s="137"/>
      <c r="AM9" s="138"/>
      <c r="AN9" s="137"/>
      <c r="AO9" s="138"/>
      <c r="AP9" s="137"/>
      <c r="AQ9" s="138"/>
      <c r="AR9" s="137"/>
      <c r="AS9" s="138"/>
      <c r="AT9" s="137"/>
      <c r="AU9" s="138"/>
      <c r="AV9" s="137"/>
      <c r="AW9" s="79"/>
      <c r="AX9" s="82" t="s">
        <v>263</v>
      </c>
      <c r="AY9" s="32"/>
      <c r="AZ9" s="50">
        <v>5</v>
      </c>
      <c r="BA9" s="40" t="str">
        <f t="shared" ca="1" si="1"/>
        <v>Claudine</v>
      </c>
      <c r="BB9" s="55" t="str">
        <f t="shared" ca="1" si="2"/>
        <v>f</v>
      </c>
      <c r="BC9" s="31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</row>
    <row r="10" spans="1:103" s="3" customFormat="1" ht="14" customHeight="1" x14ac:dyDescent="0.2">
      <c r="A10" s="76">
        <v>250</v>
      </c>
      <c r="B10" s="117"/>
      <c r="C10" s="118"/>
      <c r="D10" s="117"/>
      <c r="E10" s="118"/>
      <c r="F10" s="117"/>
      <c r="G10" s="118"/>
      <c r="H10" s="117"/>
      <c r="I10" s="118"/>
      <c r="J10" s="117"/>
      <c r="K10" s="118"/>
      <c r="L10" s="119"/>
      <c r="M10" s="120"/>
      <c r="N10" s="121"/>
      <c r="O10" s="118"/>
      <c r="P10" s="121"/>
      <c r="Q10" s="122"/>
      <c r="R10" s="123"/>
      <c r="S10" s="122"/>
      <c r="T10" s="123"/>
      <c r="U10" s="122"/>
      <c r="V10" s="123"/>
      <c r="W10" s="122"/>
      <c r="X10" s="123"/>
      <c r="Y10" s="124"/>
      <c r="Z10" s="125"/>
      <c r="AA10" s="126"/>
      <c r="AB10" s="125"/>
      <c r="AC10" s="126"/>
      <c r="AD10" s="125"/>
      <c r="AE10" s="126"/>
      <c r="AF10" s="125"/>
      <c r="AG10" s="126"/>
      <c r="AH10" s="125"/>
      <c r="AI10" s="126"/>
      <c r="AJ10" s="125"/>
      <c r="AK10" s="124"/>
      <c r="AL10" s="127"/>
      <c r="AM10" s="122"/>
      <c r="AN10" s="127"/>
      <c r="AO10" s="122"/>
      <c r="AP10" s="127"/>
      <c r="AQ10" s="122"/>
      <c r="AR10" s="127"/>
      <c r="AS10" s="122"/>
      <c r="AT10" s="127"/>
      <c r="AU10" s="122"/>
      <c r="AV10" s="127"/>
      <c r="AW10" s="78"/>
      <c r="AX10" s="76">
        <v>250</v>
      </c>
      <c r="AY10" s="28"/>
      <c r="AZ10" s="50">
        <v>6</v>
      </c>
      <c r="BA10" s="40" t="str">
        <f t="shared" ca="1" si="1"/>
        <v>Emmanuel</v>
      </c>
      <c r="BB10" s="55" t="str">
        <f t="shared" ca="1" si="2"/>
        <v>g</v>
      </c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</row>
    <row r="11" spans="1:103" s="33" customFormat="1" ht="14" customHeight="1" x14ac:dyDescent="0.2">
      <c r="A11" s="82" t="s">
        <v>262</v>
      </c>
      <c r="B11" s="128"/>
      <c r="C11" s="129"/>
      <c r="D11" s="128"/>
      <c r="E11" s="129"/>
      <c r="F11" s="128"/>
      <c r="G11" s="129"/>
      <c r="H11" s="128"/>
      <c r="I11" s="129"/>
      <c r="J11" s="128"/>
      <c r="K11" s="129"/>
      <c r="L11" s="130"/>
      <c r="M11" s="131"/>
      <c r="N11" s="132"/>
      <c r="O11" s="129"/>
      <c r="P11" s="132"/>
      <c r="Q11" s="133"/>
      <c r="R11" s="134"/>
      <c r="S11" s="133"/>
      <c r="T11" s="134"/>
      <c r="U11" s="133"/>
      <c r="V11" s="134"/>
      <c r="W11" s="133"/>
      <c r="X11" s="134"/>
      <c r="Y11" s="135"/>
      <c r="Z11" s="136"/>
      <c r="AA11" s="133"/>
      <c r="AB11" s="136"/>
      <c r="AC11" s="133"/>
      <c r="AD11" s="136"/>
      <c r="AE11" s="133"/>
      <c r="AF11" s="136"/>
      <c r="AG11" s="133"/>
      <c r="AH11" s="136"/>
      <c r="AI11" s="133"/>
      <c r="AJ11" s="136"/>
      <c r="AK11" s="135"/>
      <c r="AL11" s="137"/>
      <c r="AM11" s="138"/>
      <c r="AN11" s="137"/>
      <c r="AO11" s="138"/>
      <c r="AP11" s="137"/>
      <c r="AQ11" s="138"/>
      <c r="AR11" s="137"/>
      <c r="AS11" s="138"/>
      <c r="AT11" s="137"/>
      <c r="AU11" s="138"/>
      <c r="AV11" s="137"/>
      <c r="AW11" s="79"/>
      <c r="AX11" s="82" t="s">
        <v>262</v>
      </c>
      <c r="AY11" s="32"/>
      <c r="AZ11" s="50">
        <v>7</v>
      </c>
      <c r="BA11" s="43" t="str">
        <f t="shared" ca="1" si="1"/>
        <v>vivien</v>
      </c>
      <c r="BB11" s="55" t="str">
        <f t="shared" ca="1" si="2"/>
        <v>g</v>
      </c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</row>
    <row r="12" spans="1:103" s="3" customFormat="1" ht="14" customHeight="1" x14ac:dyDescent="0.2">
      <c r="A12" s="83"/>
      <c r="B12" s="139"/>
      <c r="C12" s="118"/>
      <c r="D12" s="117"/>
      <c r="E12" s="118"/>
      <c r="F12" s="117"/>
      <c r="G12" s="118"/>
      <c r="H12" s="117"/>
      <c r="I12" s="118"/>
      <c r="J12" s="117"/>
      <c r="K12" s="118"/>
      <c r="L12" s="119"/>
      <c r="M12" s="120"/>
      <c r="N12" s="121"/>
      <c r="O12" s="118"/>
      <c r="P12" s="121"/>
      <c r="Q12" s="122"/>
      <c r="R12" s="123"/>
      <c r="S12" s="122"/>
      <c r="T12" s="123"/>
      <c r="U12" s="122"/>
      <c r="V12" s="123"/>
      <c r="W12" s="122"/>
      <c r="X12" s="123"/>
      <c r="Y12" s="124"/>
      <c r="Z12" s="140"/>
      <c r="AA12" s="122"/>
      <c r="AB12" s="140"/>
      <c r="AC12" s="122"/>
      <c r="AD12" s="140"/>
      <c r="AE12" s="122"/>
      <c r="AF12" s="140"/>
      <c r="AG12" s="122"/>
      <c r="AH12" s="140"/>
      <c r="AI12" s="122"/>
      <c r="AJ12" s="140"/>
      <c r="AK12" s="124"/>
      <c r="AL12" s="127"/>
      <c r="AM12" s="122"/>
      <c r="AN12" s="127"/>
      <c r="AO12" s="122"/>
      <c r="AP12" s="127"/>
      <c r="AQ12" s="122"/>
      <c r="AR12" s="127"/>
      <c r="AS12" s="122"/>
      <c r="AT12" s="127"/>
      <c r="AU12" s="122"/>
      <c r="AV12" s="127"/>
      <c r="AW12" s="78"/>
      <c r="AX12" s="83"/>
      <c r="AY12" s="28"/>
      <c r="AZ12" s="50">
        <v>8</v>
      </c>
      <c r="BA12" s="41" t="str">
        <f t="shared" ca="1" si="1"/>
        <v>Fred</v>
      </c>
      <c r="BB12" s="55" t="str">
        <f t="shared" ca="1" si="2"/>
        <v>g</v>
      </c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</row>
    <row r="13" spans="1:103" s="33" customFormat="1" ht="25" customHeight="1" x14ac:dyDescent="0.2">
      <c r="A13" s="84" t="s">
        <v>260</v>
      </c>
      <c r="B13" s="141">
        <f>B11+B9+B7</f>
        <v>0</v>
      </c>
      <c r="C13" s="142">
        <f t="shared" ref="C13:AV13" si="3">C11+C9+C7</f>
        <v>0</v>
      </c>
      <c r="D13" s="141">
        <f t="shared" si="3"/>
        <v>0</v>
      </c>
      <c r="E13" s="142">
        <f t="shared" si="3"/>
        <v>0</v>
      </c>
      <c r="F13" s="141">
        <f t="shared" si="3"/>
        <v>0</v>
      </c>
      <c r="G13" s="142">
        <f t="shared" si="3"/>
        <v>0</v>
      </c>
      <c r="H13" s="141">
        <f t="shared" si="3"/>
        <v>0</v>
      </c>
      <c r="I13" s="142">
        <f t="shared" si="3"/>
        <v>0</v>
      </c>
      <c r="J13" s="141">
        <f t="shared" si="3"/>
        <v>0</v>
      </c>
      <c r="K13" s="142">
        <f t="shared" si="3"/>
        <v>0</v>
      </c>
      <c r="L13" s="143">
        <f t="shared" si="3"/>
        <v>0</v>
      </c>
      <c r="M13" s="144">
        <f t="shared" si="3"/>
        <v>0</v>
      </c>
      <c r="N13" s="145">
        <f t="shared" si="3"/>
        <v>0</v>
      </c>
      <c r="O13" s="142">
        <f t="shared" si="3"/>
        <v>0</v>
      </c>
      <c r="P13" s="145">
        <f t="shared" si="3"/>
        <v>0</v>
      </c>
      <c r="Q13" s="142">
        <f t="shared" si="3"/>
        <v>0</v>
      </c>
      <c r="R13" s="145">
        <f t="shared" si="3"/>
        <v>0</v>
      </c>
      <c r="S13" s="142">
        <f t="shared" si="3"/>
        <v>0</v>
      </c>
      <c r="T13" s="145">
        <f t="shared" si="3"/>
        <v>0</v>
      </c>
      <c r="U13" s="142">
        <f t="shared" si="3"/>
        <v>0</v>
      </c>
      <c r="V13" s="145">
        <f t="shared" si="3"/>
        <v>0</v>
      </c>
      <c r="W13" s="142">
        <f t="shared" si="3"/>
        <v>0</v>
      </c>
      <c r="X13" s="145">
        <f t="shared" si="3"/>
        <v>0</v>
      </c>
      <c r="Y13" s="144">
        <f t="shared" si="3"/>
        <v>0</v>
      </c>
      <c r="Z13" s="146">
        <f t="shared" si="3"/>
        <v>0</v>
      </c>
      <c r="AA13" s="147">
        <f t="shared" si="3"/>
        <v>0</v>
      </c>
      <c r="AB13" s="146">
        <f t="shared" si="3"/>
        <v>0</v>
      </c>
      <c r="AC13" s="147">
        <f t="shared" si="3"/>
        <v>0</v>
      </c>
      <c r="AD13" s="146">
        <f t="shared" si="3"/>
        <v>0</v>
      </c>
      <c r="AE13" s="147">
        <f t="shared" si="3"/>
        <v>0</v>
      </c>
      <c r="AF13" s="146">
        <f t="shared" si="3"/>
        <v>0</v>
      </c>
      <c r="AG13" s="147">
        <f t="shared" si="3"/>
        <v>0</v>
      </c>
      <c r="AH13" s="146">
        <f t="shared" si="3"/>
        <v>0</v>
      </c>
      <c r="AI13" s="147">
        <f t="shared" si="3"/>
        <v>0</v>
      </c>
      <c r="AJ13" s="146">
        <f t="shared" si="3"/>
        <v>0</v>
      </c>
      <c r="AK13" s="144">
        <f t="shared" si="3"/>
        <v>0</v>
      </c>
      <c r="AL13" s="148">
        <f t="shared" si="3"/>
        <v>0</v>
      </c>
      <c r="AM13" s="142">
        <f t="shared" si="3"/>
        <v>0</v>
      </c>
      <c r="AN13" s="148">
        <f t="shared" si="3"/>
        <v>0</v>
      </c>
      <c r="AO13" s="142">
        <f t="shared" si="3"/>
        <v>0</v>
      </c>
      <c r="AP13" s="148">
        <f t="shared" si="3"/>
        <v>0</v>
      </c>
      <c r="AQ13" s="142">
        <f t="shared" si="3"/>
        <v>0</v>
      </c>
      <c r="AR13" s="148">
        <f t="shared" si="3"/>
        <v>0</v>
      </c>
      <c r="AS13" s="142">
        <f t="shared" si="3"/>
        <v>0</v>
      </c>
      <c r="AT13" s="148">
        <f t="shared" si="3"/>
        <v>0</v>
      </c>
      <c r="AU13" s="142">
        <f t="shared" si="3"/>
        <v>0</v>
      </c>
      <c r="AV13" s="148">
        <f t="shared" si="3"/>
        <v>0</v>
      </c>
      <c r="AW13" s="79"/>
      <c r="AX13" s="84" t="s">
        <v>260</v>
      </c>
      <c r="AY13" s="32"/>
      <c r="AZ13" s="50">
        <v>9</v>
      </c>
      <c r="BA13" s="41" t="str">
        <f t="shared" ca="1" si="1"/>
        <v>Gwen</v>
      </c>
      <c r="BB13" s="55" t="str">
        <f t="shared" ca="1" si="2"/>
        <v>g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</row>
    <row r="14" spans="1:103" s="3" customFormat="1" ht="14" customHeight="1" thickBot="1" x14ac:dyDescent="0.25">
      <c r="A14" s="83"/>
      <c r="B14" s="117"/>
      <c r="C14" s="118"/>
      <c r="D14" s="117"/>
      <c r="E14" s="118"/>
      <c r="F14" s="117"/>
      <c r="G14" s="118"/>
      <c r="H14" s="117"/>
      <c r="I14" s="118"/>
      <c r="J14" s="117"/>
      <c r="K14" s="118"/>
      <c r="L14" s="119"/>
      <c r="M14" s="120"/>
      <c r="N14" s="121"/>
      <c r="O14" s="118"/>
      <c r="P14" s="121"/>
      <c r="Q14" s="122"/>
      <c r="R14" s="123"/>
      <c r="S14" s="122"/>
      <c r="T14" s="123"/>
      <c r="U14" s="122"/>
      <c r="V14" s="123"/>
      <c r="W14" s="122"/>
      <c r="X14" s="123"/>
      <c r="Y14" s="124"/>
      <c r="Z14" s="140"/>
      <c r="AA14" s="122"/>
      <c r="AB14" s="140"/>
      <c r="AC14" s="122"/>
      <c r="AD14" s="140"/>
      <c r="AE14" s="122"/>
      <c r="AF14" s="140"/>
      <c r="AG14" s="122"/>
      <c r="AH14" s="140"/>
      <c r="AI14" s="122"/>
      <c r="AJ14" s="140"/>
      <c r="AK14" s="124"/>
      <c r="AL14" s="127"/>
      <c r="AM14" s="122"/>
      <c r="AN14" s="127"/>
      <c r="AO14" s="122"/>
      <c r="AP14" s="127"/>
      <c r="AQ14" s="122"/>
      <c r="AR14" s="127"/>
      <c r="AS14" s="122"/>
      <c r="AT14" s="127"/>
      <c r="AU14" s="122"/>
      <c r="AV14" s="127"/>
      <c r="AW14" s="78"/>
      <c r="AX14" s="83"/>
      <c r="AY14" s="28"/>
      <c r="AZ14" s="50">
        <v>10</v>
      </c>
      <c r="BA14" s="41" t="str">
        <f t="shared" ca="1" si="1"/>
        <v>Julien</v>
      </c>
      <c r="BB14" s="55" t="str">
        <f t="shared" ca="1" si="2"/>
        <v>g</v>
      </c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</row>
    <row r="15" spans="1:103" s="33" customFormat="1" ht="31" customHeight="1" thickBot="1" x14ac:dyDescent="0.25">
      <c r="A15" s="85" t="s">
        <v>267</v>
      </c>
      <c r="B15" s="217" t="str">
        <f ca="1">IFERROR(IF(B5="g",VLOOKUP(B13,DEBUT!$K$5:$M$35,3,TRUE),VLOOKUP(B13,DEBUT!$L$5:$M$35,2,TRUE)),"")</f>
        <v/>
      </c>
      <c r="C15" s="218" t="str">
        <f ca="1">IFERROR(IF(C5="g",VLOOKUP(C13,DEBUT!$K$5:$M$35,3,TRUE),VLOOKUP(C13,DEBUT!$L$5:$M$35,2,TRUE)),"")</f>
        <v/>
      </c>
      <c r="D15" s="219" t="str">
        <f ca="1">IFERROR(IF(D5="g",VLOOKUP(D13,DEBUT!$K$5:$M$35,3,TRUE),VLOOKUP(D13,DEBUT!$L$5:$M$35,2,TRUE)),"")</f>
        <v/>
      </c>
      <c r="E15" s="220" t="str">
        <f ca="1">IFERROR(IF(E5="g",VLOOKUP(E13,DEBUT!$K$5:$M$35,3,TRUE),VLOOKUP(E13,DEBUT!$L$5:$M$35,2,TRUE)),"")</f>
        <v/>
      </c>
      <c r="F15" s="219" t="str">
        <f ca="1">IFERROR(IF(F5="g",VLOOKUP(F13,DEBUT!$K$5:$M$35,3,TRUE),VLOOKUP(F13,DEBUT!$L$5:$M$35,2,TRUE)),"")</f>
        <v/>
      </c>
      <c r="G15" s="220" t="str">
        <f ca="1">IFERROR(IF(G5="g",VLOOKUP(G13,DEBUT!$K$5:$M$35,3,TRUE),VLOOKUP(G13,DEBUT!$L$5:$M$35,2,TRUE)),"")</f>
        <v/>
      </c>
      <c r="H15" s="219" t="str">
        <f ca="1">IFERROR(IF(H5="g",VLOOKUP(H13,DEBUT!$K$5:$M$35,3,TRUE),VLOOKUP(H13,DEBUT!$L$5:$M$35,2,TRUE)),"")</f>
        <v/>
      </c>
      <c r="I15" s="220" t="str">
        <f ca="1">IFERROR(IF(I5="g",VLOOKUP(I13,DEBUT!$K$5:$M$35,3,TRUE),VLOOKUP(I13,DEBUT!$L$5:$M$35,2,TRUE)),"")</f>
        <v/>
      </c>
      <c r="J15" s="219" t="str">
        <f ca="1">IFERROR(IF(J5="g",VLOOKUP(J13,DEBUT!$K$5:$M$35,3,TRUE),VLOOKUP(J13,DEBUT!$L$5:$M$35,2,TRUE)),"")</f>
        <v/>
      </c>
      <c r="K15" s="220" t="str">
        <f ca="1">IFERROR(IF(K5="g",VLOOKUP(K13,DEBUT!$K$5:$M$35,3,TRUE),VLOOKUP(K13,DEBUT!$L$5:$M$35,2,TRUE)),"")</f>
        <v/>
      </c>
      <c r="L15" s="221" t="str">
        <f ca="1">IFERROR(IF(L5="g",VLOOKUP(L13,DEBUT!$K$5:$M$35,3,TRUE),VLOOKUP(L13,DEBUT!$L$5:$M$35,2,TRUE)),"")</f>
        <v/>
      </c>
      <c r="M15" s="222" t="str">
        <f ca="1">IFERROR(IF(M5="g",VLOOKUP(M13,DEBUT!$K$5:$M$35,3,TRUE),VLOOKUP(M13,DEBUT!$L$5:$M$35,2,TRUE)),"")</f>
        <v/>
      </c>
      <c r="N15" s="223" t="str">
        <f ca="1">IFERROR(IF(N5="g",VLOOKUP(N13,DEBUT!$K$5:$M$35,3,TRUE),VLOOKUP(N13,DEBUT!$L$5:$M$35,2,TRUE)),"")</f>
        <v/>
      </c>
      <c r="O15" s="220" t="str">
        <f ca="1">IFERROR(IF(O5="g",VLOOKUP(O13,DEBUT!$K$5:$M$35,3,TRUE),VLOOKUP(O13,DEBUT!$L$5:$M$35,2,TRUE)),"")</f>
        <v/>
      </c>
      <c r="P15" s="223" t="str">
        <f ca="1">IFERROR(IF(P5="g",VLOOKUP(P13,DEBUT!$K$5:$M$35,3,TRUE),VLOOKUP(P13,DEBUT!$L$5:$M$35,2,TRUE)),"")</f>
        <v/>
      </c>
      <c r="Q15" s="220" t="str">
        <f ca="1">IFERROR(IF(Q5="g",VLOOKUP(Q13,DEBUT!$K$5:$M$35,3,TRUE),VLOOKUP(Q13,DEBUT!$L$5:$M$35,2,TRUE)),"")</f>
        <v/>
      </c>
      <c r="R15" s="223" t="str">
        <f ca="1">IFERROR(IF(R5="g",VLOOKUP(R13,DEBUT!$K$5:$M$35,3,TRUE),VLOOKUP(R13,DEBUT!$L$5:$M$35,2,TRUE)),"")</f>
        <v/>
      </c>
      <c r="S15" s="220" t="str">
        <f ca="1">IFERROR(IF(S5="g",VLOOKUP(S13,DEBUT!$K$5:$M$35,3,TRUE),VLOOKUP(S13,DEBUT!$L$5:$M$35,2,TRUE)),"")</f>
        <v/>
      </c>
      <c r="T15" s="223" t="str">
        <f ca="1">IFERROR(IF(T5="g",VLOOKUP(T13,DEBUT!$K$5:$M$35,3,TRUE),VLOOKUP(T13,DEBUT!$L$5:$M$35,2,TRUE)),"")</f>
        <v/>
      </c>
      <c r="U15" s="220" t="str">
        <f ca="1">IFERROR(IF(U5="g",VLOOKUP(U13,DEBUT!$K$5:$M$35,3,TRUE),VLOOKUP(U13,DEBUT!$L$5:$M$35,2,TRUE)),"")</f>
        <v/>
      </c>
      <c r="V15" s="223" t="str">
        <f ca="1">IFERROR(IF(V5="g",VLOOKUP(V13,DEBUT!$K$5:$M$35,3,TRUE),VLOOKUP(V13,DEBUT!$L$5:$M$35,2,TRUE)),"")</f>
        <v/>
      </c>
      <c r="W15" s="220" t="str">
        <f ca="1">IFERROR(IF(W5="g",VLOOKUP(W13,DEBUT!$K$5:$M$35,3,TRUE),VLOOKUP(W13,DEBUT!$L$5:$M$35,2,TRUE)),"")</f>
        <v/>
      </c>
      <c r="X15" s="223" t="str">
        <f ca="1">IFERROR(IF(X5="g",VLOOKUP(X13,DEBUT!$K$5:$M$35,3,TRUE),VLOOKUP(X13,DEBUT!$L$5:$M$35,2,TRUE)),"")</f>
        <v/>
      </c>
      <c r="Y15" s="222" t="str">
        <f ca="1">IFERROR(IF(Y5="g",VLOOKUP(Y13,DEBUT!$K$5:$M$35,3,TRUE),VLOOKUP(Y13,DEBUT!$L$5:$M$35,2,TRUE)),"")</f>
        <v/>
      </c>
      <c r="Z15" s="224" t="str">
        <f ca="1">IFERROR(IF(Z5="g",VLOOKUP(Z13,DEBUT!$K$5:$M$35,3,TRUE),VLOOKUP(Z13,DEBUT!$L$5:$M$35,2,TRUE)),"")</f>
        <v/>
      </c>
      <c r="AA15" s="225" t="str">
        <f ca="1">IFERROR(IF(AA5="g",VLOOKUP(AA13,DEBUT!$K$5:$M$35,3,TRUE),VLOOKUP(AA13,DEBUT!$L$5:$M$35,2,TRUE)),"")</f>
        <v/>
      </c>
      <c r="AB15" s="224" t="str">
        <f ca="1">IFERROR(IF(AB5="g",VLOOKUP(AB13,DEBUT!$K$5:$M$35,3,TRUE),VLOOKUP(AB13,DEBUT!$L$5:$M$35,2,TRUE)),"")</f>
        <v/>
      </c>
      <c r="AC15" s="225" t="str">
        <f ca="1">IFERROR(IF(AC5="g",VLOOKUP(AC13,DEBUT!$K$5:$M$35,3,TRUE),VLOOKUP(AC13,DEBUT!$L$5:$M$35,2,TRUE)),"")</f>
        <v/>
      </c>
      <c r="AD15" s="224" t="str">
        <f ca="1">IFERROR(IF(AD5="g",VLOOKUP(AD13,DEBUT!$K$5:$M$35,3,TRUE),VLOOKUP(AD13,DEBUT!$L$5:$M$35,2,TRUE)),"")</f>
        <v/>
      </c>
      <c r="AE15" s="225" t="str">
        <f ca="1">IFERROR(IF(AE5="g",VLOOKUP(AE13,DEBUT!$K$5:$M$35,3,TRUE),VLOOKUP(AE13,DEBUT!$L$5:$M$35,2,TRUE)),"")</f>
        <v/>
      </c>
      <c r="AF15" s="224" t="str">
        <f ca="1">IFERROR(IF(AF5="g",VLOOKUP(AF13,DEBUT!$K$5:$M$35,3,TRUE),VLOOKUP(AF13,DEBUT!$L$5:$M$35,2,TRUE)),"")</f>
        <v/>
      </c>
      <c r="AG15" s="225" t="str">
        <f ca="1">IFERROR(IF(AG5="g",VLOOKUP(AG13,DEBUT!$K$5:$M$35,3,TRUE),VLOOKUP(AG13,DEBUT!$L$5:$M$35,2,TRUE)),"")</f>
        <v/>
      </c>
      <c r="AH15" s="224" t="str">
        <f ca="1">IFERROR(IF(AH5="g",VLOOKUP(AH13,DEBUT!$K$5:$M$35,3,TRUE),VLOOKUP(AH13,DEBUT!$L$5:$M$35,2,TRUE)),"")</f>
        <v/>
      </c>
      <c r="AI15" s="225" t="str">
        <f ca="1">IFERROR(IF(AI5="g",VLOOKUP(AI13,DEBUT!$K$5:$M$35,3,TRUE),VLOOKUP(AI13,DEBUT!$L$5:$M$35,2,TRUE)),"")</f>
        <v/>
      </c>
      <c r="AJ15" s="224" t="str">
        <f ca="1">IFERROR(IF(AJ5="g",VLOOKUP(AJ13,DEBUT!$K$5:$M$35,3,TRUE),VLOOKUP(AJ13,DEBUT!$L$5:$M$35,2,TRUE)),"")</f>
        <v/>
      </c>
      <c r="AK15" s="222" t="str">
        <f ca="1">IFERROR(IF(AK5="g",VLOOKUP(AK13,DEBUT!$K$5:$M$35,3,TRUE),VLOOKUP(AK13,DEBUT!$L$5:$M$35,2,TRUE)),"")</f>
        <v/>
      </c>
      <c r="AL15" s="226" t="str">
        <f ca="1">IFERROR(IF(AL5="g",VLOOKUP(AL13,DEBUT!$K$5:$M$35,3,TRUE),VLOOKUP(AL13,DEBUT!$L$5:$M$35,2,TRUE)),"")</f>
        <v/>
      </c>
      <c r="AM15" s="220" t="str">
        <f ca="1">IFERROR(IF(AM5="g",VLOOKUP(AM13,DEBUT!$K$5:$M$35,3,TRUE),VLOOKUP(AM13,DEBUT!$L$5:$M$35,2,TRUE)),"")</f>
        <v/>
      </c>
      <c r="AN15" s="226" t="str">
        <f ca="1">IFERROR(IF(AN5="g",VLOOKUP(AN13,DEBUT!$K$5:$M$35,3,TRUE),VLOOKUP(AN13,DEBUT!$L$5:$M$35,2,TRUE)),"")</f>
        <v/>
      </c>
      <c r="AO15" s="220" t="str">
        <f ca="1">IFERROR(IF(AO5="g",VLOOKUP(AO13,DEBUT!$K$5:$M$35,3,TRUE),VLOOKUP(AO13,DEBUT!$L$5:$M$35,2,TRUE)),"")</f>
        <v/>
      </c>
      <c r="AP15" s="226" t="str">
        <f ca="1">IFERROR(IF(AP5="g",VLOOKUP(AP13,DEBUT!$K$5:$M$35,3,TRUE),VLOOKUP(AP13,DEBUT!$L$5:$M$35,2,TRUE)),"")</f>
        <v/>
      </c>
      <c r="AQ15" s="220" t="str">
        <f ca="1">IFERROR(IF(AQ5="g",VLOOKUP(AQ13,DEBUT!$K$5:$M$35,3,TRUE),VLOOKUP(AQ13,DEBUT!$L$5:$M$35,2,TRUE)),"")</f>
        <v/>
      </c>
      <c r="AR15" s="226" t="str">
        <f ca="1">IFERROR(IF(AR5="g",VLOOKUP(AR13,DEBUT!$K$5:$M$35,3,TRUE),VLOOKUP(AR13,DEBUT!$L$5:$M$35,2,TRUE)),"")</f>
        <v/>
      </c>
      <c r="AS15" s="220" t="str">
        <f ca="1">IFERROR(IF(AS5="g",VLOOKUP(AS13,DEBUT!$K$5:$M$35,3,TRUE),VLOOKUP(AS13,DEBUT!$L$5:$M$35,2,TRUE)),"")</f>
        <v/>
      </c>
      <c r="AT15" s="226" t="str">
        <f ca="1">IFERROR(IF(AT5="g",VLOOKUP(AT13,DEBUT!$K$5:$M$35,3,TRUE),VLOOKUP(AT13,DEBUT!$L$5:$M$35,2,TRUE)),"")</f>
        <v/>
      </c>
      <c r="AU15" s="220" t="str">
        <f ca="1">IFERROR(IF(AU5="g",VLOOKUP(AU13,DEBUT!$K$5:$M$35,3,TRUE),VLOOKUP(AU13,DEBUT!$L$5:$M$35,2,TRUE)),"")</f>
        <v/>
      </c>
      <c r="AV15" s="227" t="str">
        <f ca="1">IFERROR(IF(AV5="g",VLOOKUP(AV13,DEBUT!$K$5:$M$35,3,TRUE),VLOOKUP(AV13,DEBUT!$L$5:$M$35,2,TRUE)),"")</f>
        <v/>
      </c>
      <c r="AW15" s="79"/>
      <c r="AX15" s="85" t="s">
        <v>267</v>
      </c>
      <c r="AY15" s="32"/>
      <c r="AZ15" s="50">
        <v>11</v>
      </c>
      <c r="BA15" s="41" t="str">
        <f t="shared" ca="1" si="1"/>
        <v>Laurent</v>
      </c>
      <c r="BB15" s="55" t="str">
        <f t="shared" ca="1" si="2"/>
        <v>g</v>
      </c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</row>
    <row r="16" spans="1:103" s="3" customFormat="1" ht="14" customHeight="1" x14ac:dyDescent="0.2">
      <c r="A16" s="86"/>
      <c r="B16" s="157"/>
      <c r="C16" s="118"/>
      <c r="D16" s="117"/>
      <c r="E16" s="118"/>
      <c r="F16" s="117"/>
      <c r="G16" s="118"/>
      <c r="H16" s="117"/>
      <c r="I16" s="118"/>
      <c r="J16" s="117"/>
      <c r="K16" s="118"/>
      <c r="L16" s="119"/>
      <c r="M16" s="120"/>
      <c r="N16" s="121"/>
      <c r="O16" s="118"/>
      <c r="P16" s="121"/>
      <c r="Q16" s="122"/>
      <c r="R16" s="123"/>
      <c r="S16" s="122"/>
      <c r="T16" s="123"/>
      <c r="U16" s="122"/>
      <c r="V16" s="123"/>
      <c r="W16" s="122"/>
      <c r="X16" s="123"/>
      <c r="Y16" s="124"/>
      <c r="Z16" s="140"/>
      <c r="AA16" s="122"/>
      <c r="AB16" s="140"/>
      <c r="AC16" s="122"/>
      <c r="AD16" s="140"/>
      <c r="AE16" s="122"/>
      <c r="AF16" s="140"/>
      <c r="AG16" s="122"/>
      <c r="AH16" s="140"/>
      <c r="AI16" s="122"/>
      <c r="AJ16" s="140"/>
      <c r="AK16" s="124"/>
      <c r="AL16" s="127"/>
      <c r="AM16" s="122"/>
      <c r="AN16" s="127"/>
      <c r="AO16" s="122"/>
      <c r="AP16" s="127"/>
      <c r="AQ16" s="122"/>
      <c r="AR16" s="127"/>
      <c r="AS16" s="122"/>
      <c r="AT16" s="127"/>
      <c r="AU16" s="122"/>
      <c r="AV16" s="127"/>
      <c r="AW16" s="78"/>
      <c r="AX16" s="86"/>
      <c r="AY16" s="28"/>
      <c r="AZ16" s="50">
        <v>12</v>
      </c>
      <c r="BA16" s="41" t="str">
        <f t="shared" ca="1" si="1"/>
        <v>Marc-Antoine</v>
      </c>
      <c r="BB16" s="55" t="str">
        <f t="shared" ca="1" si="2"/>
        <v>g</v>
      </c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  <row r="17" spans="1:103" s="33" customFormat="1" ht="23" customHeight="1" x14ac:dyDescent="0.2">
      <c r="A17" s="87" t="s">
        <v>268</v>
      </c>
      <c r="B17" s="158">
        <f>LARGE(B19:B21,1)</f>
        <v>0</v>
      </c>
      <c r="C17" s="159"/>
      <c r="D17" s="158">
        <f t="shared" ref="D17" si="4">LARGE(D19:D21,1)</f>
        <v>0</v>
      </c>
      <c r="E17" s="159"/>
      <c r="F17" s="158">
        <f t="shared" ref="F17" si="5">LARGE(F19:F21,1)</f>
        <v>0</v>
      </c>
      <c r="G17" s="159"/>
      <c r="H17" s="158">
        <f t="shared" ref="H17" si="6">LARGE(H19:H21,1)</f>
        <v>0</v>
      </c>
      <c r="I17" s="159"/>
      <c r="J17" s="158">
        <f t="shared" ref="J17" si="7">LARGE(J19:J21,1)</f>
        <v>0</v>
      </c>
      <c r="K17" s="159"/>
      <c r="L17" s="160">
        <f t="shared" ref="L17" si="8">LARGE(L19:L21,1)</f>
        <v>0</v>
      </c>
      <c r="M17" s="161"/>
      <c r="N17" s="162">
        <f t="shared" ref="N17" si="9">LARGE(N19:N21,1)</f>
        <v>0</v>
      </c>
      <c r="O17" s="159"/>
      <c r="P17" s="162">
        <f t="shared" ref="P17" si="10">LARGE(P19:P21,1)</f>
        <v>0</v>
      </c>
      <c r="Q17" s="159"/>
      <c r="R17" s="162">
        <f t="shared" ref="R17" si="11">LARGE(R19:R21,1)</f>
        <v>0</v>
      </c>
      <c r="S17" s="159"/>
      <c r="T17" s="162">
        <f t="shared" ref="T17" si="12">LARGE(T19:T21,1)</f>
        <v>0</v>
      </c>
      <c r="U17" s="159"/>
      <c r="V17" s="162">
        <f t="shared" ref="V17" si="13">LARGE(V19:V21,1)</f>
        <v>0</v>
      </c>
      <c r="W17" s="159"/>
      <c r="X17" s="162">
        <f t="shared" ref="X17" si="14">LARGE(X19:X21,1)</f>
        <v>0</v>
      </c>
      <c r="Y17" s="161"/>
      <c r="Z17" s="163">
        <f t="shared" ref="Z17" si="15">LARGE(Z19:Z21,1)</f>
        <v>0</v>
      </c>
      <c r="AA17" s="159"/>
      <c r="AB17" s="163">
        <f t="shared" ref="AB17" si="16">LARGE(AB19:AB21,1)</f>
        <v>0</v>
      </c>
      <c r="AC17" s="159"/>
      <c r="AD17" s="163">
        <f t="shared" ref="AD17" si="17">LARGE(AD19:AD21,1)</f>
        <v>0</v>
      </c>
      <c r="AE17" s="159"/>
      <c r="AF17" s="163">
        <f t="shared" ref="AF17" si="18">LARGE(AF19:AF21,1)</f>
        <v>0</v>
      </c>
      <c r="AG17" s="159"/>
      <c r="AH17" s="163">
        <f t="shared" ref="AH17" si="19">LARGE(AH19:AH21,1)</f>
        <v>0</v>
      </c>
      <c r="AI17" s="159"/>
      <c r="AJ17" s="163">
        <f t="shared" ref="AJ17" si="20">LARGE(AJ19:AJ21,1)</f>
        <v>0</v>
      </c>
      <c r="AK17" s="161"/>
      <c r="AL17" s="164">
        <f t="shared" ref="AL17" si="21">LARGE(AL19:AL21,1)</f>
        <v>0</v>
      </c>
      <c r="AM17" s="165"/>
      <c r="AN17" s="164">
        <f t="shared" ref="AN17" si="22">LARGE(AN19:AN21,1)</f>
        <v>0</v>
      </c>
      <c r="AO17" s="165"/>
      <c r="AP17" s="164">
        <f t="shared" ref="AP17" si="23">LARGE(AP19:AP21,1)</f>
        <v>0</v>
      </c>
      <c r="AQ17" s="165"/>
      <c r="AR17" s="164">
        <f t="shared" ref="AR17" si="24">LARGE(AR19:AR21,1)</f>
        <v>0</v>
      </c>
      <c r="AS17" s="165"/>
      <c r="AT17" s="164">
        <f t="shared" ref="AT17" si="25">LARGE(AT19:AT21,1)</f>
        <v>0</v>
      </c>
      <c r="AU17" s="165"/>
      <c r="AV17" s="164">
        <f t="shared" ref="AV17" si="26">LARGE(AV19:AV21,1)</f>
        <v>0</v>
      </c>
      <c r="AW17" s="90"/>
      <c r="AX17" s="87" t="s">
        <v>268</v>
      </c>
      <c r="AY17" s="32"/>
      <c r="AZ17" s="50">
        <v>13</v>
      </c>
      <c r="BA17" s="44" t="str">
        <f t="shared" ca="1" si="1"/>
        <v>Marco</v>
      </c>
      <c r="BB17" s="55" t="str">
        <f t="shared" ca="1" si="2"/>
        <v>g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</row>
    <row r="18" spans="1:103" s="3" customFormat="1" ht="29" customHeight="1" x14ac:dyDescent="0.2">
      <c r="A18" s="75" t="s">
        <v>271</v>
      </c>
      <c r="B18" s="229">
        <f>VLOOKUP(B17,DEBUT!$O$5:$P$23,2,TRUE)</f>
        <v>3</v>
      </c>
      <c r="C18" s="165"/>
      <c r="D18" s="229">
        <f>VLOOKUP(D17,DEBUT!$O$5:$P$23,2,TRUE)</f>
        <v>3</v>
      </c>
      <c r="E18" s="165"/>
      <c r="F18" s="229">
        <f>VLOOKUP(F17,DEBUT!$O$5:$P$23,2,TRUE)</f>
        <v>3</v>
      </c>
      <c r="G18" s="165"/>
      <c r="H18" s="229">
        <f>VLOOKUP(H17,DEBUT!$O$5:$P$23,2,TRUE)</f>
        <v>3</v>
      </c>
      <c r="I18" s="165"/>
      <c r="J18" s="229">
        <f>VLOOKUP(J17,DEBUT!$O$5:$P$23,2,TRUE)</f>
        <v>3</v>
      </c>
      <c r="K18" s="165"/>
      <c r="L18" s="230">
        <f>VLOOKUP(L17,DEBUT!$O$5:$P$23,2,TRUE)</f>
        <v>3</v>
      </c>
      <c r="M18" s="231"/>
      <c r="N18" s="232">
        <f>VLOOKUP(N17,DEBUT!$O$5:$P$23,2,TRUE)</f>
        <v>3</v>
      </c>
      <c r="O18" s="165"/>
      <c r="P18" s="232">
        <f>VLOOKUP(P17,DEBUT!$O$5:$P$23,2,TRUE)</f>
        <v>3</v>
      </c>
      <c r="Q18" s="165"/>
      <c r="R18" s="232">
        <f>VLOOKUP(R17,DEBUT!$O$5:$P$23,2,TRUE)</f>
        <v>3</v>
      </c>
      <c r="S18" s="165"/>
      <c r="T18" s="232">
        <f>VLOOKUP(T17,DEBUT!$O$5:$P$23,2,TRUE)</f>
        <v>3</v>
      </c>
      <c r="U18" s="165"/>
      <c r="V18" s="232">
        <f>VLOOKUP(V17,DEBUT!$O$5:$P$23,2,TRUE)</f>
        <v>3</v>
      </c>
      <c r="W18" s="165"/>
      <c r="X18" s="232">
        <f>VLOOKUP(X17,DEBUT!$O$5:$P$23,2,TRUE)</f>
        <v>3</v>
      </c>
      <c r="Y18" s="231"/>
      <c r="Z18" s="167">
        <f>VLOOKUP(Z17,DEBUT!$O$5:$P$23,2,TRUE)</f>
        <v>3</v>
      </c>
      <c r="AA18" s="165"/>
      <c r="AB18" s="167">
        <f>VLOOKUP(AB17,DEBUT!$O$5:$P$23,2,TRUE)</f>
        <v>3</v>
      </c>
      <c r="AC18" s="165"/>
      <c r="AD18" s="167">
        <f>VLOOKUP(AD17,DEBUT!$O$5:$P$23,2,TRUE)</f>
        <v>3</v>
      </c>
      <c r="AE18" s="165"/>
      <c r="AF18" s="167">
        <f>VLOOKUP(AF17,DEBUT!$O$5:$P$23,2,TRUE)</f>
        <v>3</v>
      </c>
      <c r="AG18" s="165"/>
      <c r="AH18" s="167">
        <f>VLOOKUP(AH17,DEBUT!$O$5:$P$23,2,TRUE)</f>
        <v>3</v>
      </c>
      <c r="AI18" s="165"/>
      <c r="AJ18" s="167">
        <f>VLOOKUP(AJ17,DEBUT!$O$5:$P$23,2,TRUE)</f>
        <v>3</v>
      </c>
      <c r="AK18" s="231"/>
      <c r="AL18" s="164">
        <f>VLOOKUP(AL17,DEBUT!$O$5:$P$23,2,TRUE)</f>
        <v>3</v>
      </c>
      <c r="AM18" s="165"/>
      <c r="AN18" s="164">
        <f>VLOOKUP(AN17,DEBUT!$O$5:$P$23,2,TRUE)</f>
        <v>3</v>
      </c>
      <c r="AO18" s="165"/>
      <c r="AP18" s="164">
        <f>VLOOKUP(AP17,DEBUT!$O$5:$P$23,2,TRUE)</f>
        <v>3</v>
      </c>
      <c r="AQ18" s="165"/>
      <c r="AR18" s="164">
        <f>VLOOKUP(AR17,DEBUT!$O$5:$P$23,2,TRUE)</f>
        <v>3</v>
      </c>
      <c r="AS18" s="165"/>
      <c r="AT18" s="164">
        <f>VLOOKUP(AT17,DEBUT!$O$5:$P$23,2,TRUE)</f>
        <v>3</v>
      </c>
      <c r="AU18" s="165"/>
      <c r="AV18" s="164">
        <f>VLOOKUP(AV17,DEBUT!$O$5:$P$23,2,TRUE)</f>
        <v>3</v>
      </c>
      <c r="AW18" s="89"/>
      <c r="AX18" s="75" t="s">
        <v>271</v>
      </c>
      <c r="AY18" s="28"/>
      <c r="AZ18" s="50">
        <v>14</v>
      </c>
      <c r="BA18" s="35" t="str">
        <f t="shared" ca="1" si="1"/>
        <v>Morgane</v>
      </c>
      <c r="BB18" s="55" t="str">
        <f t="shared" ca="1" si="2"/>
        <v>f</v>
      </c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</row>
    <row r="19" spans="1:103" s="33" customFormat="1" ht="14" customHeight="1" x14ac:dyDescent="0.2">
      <c r="A19" s="86"/>
      <c r="B19" s="200">
        <f>ABS((HOUR(B7)*3600+MINUTE(B7)*60+SECOND(B7))-(HOUR(B9)*3600+MINUTE(B9)*60+SECOND(B9)))</f>
        <v>0</v>
      </c>
      <c r="C19" s="201"/>
      <c r="D19" s="200">
        <f t="shared" ref="D19" si="27">ABS((HOUR(D7)*3600+MINUTE(D7)*60+SECOND(D7))-(HOUR(D9)*3600+MINUTE(D9)*60+SECOND(D9)))</f>
        <v>0</v>
      </c>
      <c r="E19" s="201"/>
      <c r="F19" s="200">
        <f t="shared" ref="F19" si="28">ABS((HOUR(F7)*3600+MINUTE(F7)*60+SECOND(F7))-(HOUR(F9)*3600+MINUTE(F9)*60+SECOND(F9)))</f>
        <v>0</v>
      </c>
      <c r="G19" s="201"/>
      <c r="H19" s="200">
        <f t="shared" ref="H19" si="29">ABS((HOUR(H7)*3600+MINUTE(H7)*60+SECOND(H7))-(HOUR(H9)*3600+MINUTE(H9)*60+SECOND(H9)))</f>
        <v>0</v>
      </c>
      <c r="I19" s="201"/>
      <c r="J19" s="200">
        <f t="shared" ref="J19" si="30">ABS((HOUR(J7)*3600+MINUTE(J7)*60+SECOND(J7))-(HOUR(J9)*3600+MINUTE(J9)*60+SECOND(J9)))</f>
        <v>0</v>
      </c>
      <c r="K19" s="201"/>
      <c r="L19" s="202">
        <f t="shared" ref="L19" si="31">ABS((HOUR(L7)*3600+MINUTE(L7)*60+SECOND(L7))-(HOUR(L9)*3600+MINUTE(L9)*60+SECOND(L9)))</f>
        <v>0</v>
      </c>
      <c r="M19" s="161"/>
      <c r="N19" s="206">
        <f t="shared" ref="N19" si="32">ABS((HOUR(N7)*3600+MINUTE(N7)*60+SECOND(N7))-(HOUR(N9)*3600+MINUTE(N9)*60+SECOND(N9)))</f>
        <v>0</v>
      </c>
      <c r="O19" s="207"/>
      <c r="P19" s="206">
        <f t="shared" ref="P19" si="33">ABS((HOUR(P7)*3600+MINUTE(P7)*60+SECOND(P7))-(HOUR(P9)*3600+MINUTE(P9)*60+SECOND(P9)))</f>
        <v>0</v>
      </c>
      <c r="Q19" s="207"/>
      <c r="R19" s="206">
        <f t="shared" ref="R19" si="34">ABS((HOUR(R7)*3600+MINUTE(R7)*60+SECOND(R7))-(HOUR(R9)*3600+MINUTE(R9)*60+SECOND(R9)))</f>
        <v>0</v>
      </c>
      <c r="S19" s="207"/>
      <c r="T19" s="206">
        <f t="shared" ref="T19" si="35">ABS((HOUR(T7)*3600+MINUTE(T7)*60+SECOND(T7))-(HOUR(T9)*3600+MINUTE(T9)*60+SECOND(T9)))</f>
        <v>0</v>
      </c>
      <c r="U19" s="207"/>
      <c r="V19" s="206">
        <f t="shared" ref="V19" si="36">ABS((HOUR(V7)*3600+MINUTE(V7)*60+SECOND(V7))-(HOUR(V9)*3600+MINUTE(V9)*60+SECOND(V9)))</f>
        <v>0</v>
      </c>
      <c r="W19" s="207"/>
      <c r="X19" s="206">
        <f t="shared" ref="X19" si="37">ABS((HOUR(X7)*3600+MINUTE(X7)*60+SECOND(X7))-(HOUR(X9)*3600+MINUTE(X9)*60+SECOND(X9)))</f>
        <v>0</v>
      </c>
      <c r="Y19" s="161"/>
      <c r="Z19" s="210">
        <f t="shared" ref="Z19" si="38">ABS((HOUR(Z7)*3600+MINUTE(Z7)*60+SECOND(Z7))-(HOUR(Z9)*3600+MINUTE(Z9)*60+SECOND(Z9)))</f>
        <v>0</v>
      </c>
      <c r="AA19" s="211"/>
      <c r="AB19" s="210">
        <f t="shared" ref="AB19" si="39">ABS((HOUR(AB7)*3600+MINUTE(AB7)*60+SECOND(AB7))-(HOUR(AB9)*3600+MINUTE(AB9)*60+SECOND(AB9)))</f>
        <v>0</v>
      </c>
      <c r="AC19" s="211"/>
      <c r="AD19" s="210">
        <f t="shared" ref="AD19" si="40">ABS((HOUR(AD7)*3600+MINUTE(AD7)*60+SECOND(AD7))-(HOUR(AD9)*3600+MINUTE(AD9)*60+SECOND(AD9)))</f>
        <v>0</v>
      </c>
      <c r="AE19" s="211"/>
      <c r="AF19" s="210">
        <f t="shared" ref="AF19" si="41">ABS((HOUR(AF7)*3600+MINUTE(AF7)*60+SECOND(AF7))-(HOUR(AF9)*3600+MINUTE(AF9)*60+SECOND(AF9)))</f>
        <v>0</v>
      </c>
      <c r="AG19" s="211"/>
      <c r="AH19" s="210">
        <f t="shared" ref="AH19" si="42">ABS((HOUR(AH7)*3600+MINUTE(AH7)*60+SECOND(AH7))-(HOUR(AH9)*3600+MINUTE(AH9)*60+SECOND(AH9)))</f>
        <v>0</v>
      </c>
      <c r="AI19" s="211"/>
      <c r="AJ19" s="210">
        <f t="shared" ref="AJ19" si="43">ABS((HOUR(AJ7)*3600+MINUTE(AJ7)*60+SECOND(AJ7))-(HOUR(AJ9)*3600+MINUTE(AJ9)*60+SECOND(AJ9)))</f>
        <v>0</v>
      </c>
      <c r="AK19" s="161"/>
      <c r="AL19" s="214">
        <f t="shared" ref="AL19" si="44">ABS((HOUR(AL7)*3600+MINUTE(AL7)*60+SECOND(AL7))-(HOUR(AL9)*3600+MINUTE(AL9)*60+SECOND(AL9)))</f>
        <v>0</v>
      </c>
      <c r="AM19" s="159"/>
      <c r="AN19" s="214">
        <f t="shared" ref="AN19" si="45">ABS((HOUR(AN7)*3600+MINUTE(AN7)*60+SECOND(AN7))-(HOUR(AN9)*3600+MINUTE(AN9)*60+SECOND(AN9)))</f>
        <v>0</v>
      </c>
      <c r="AO19" s="159"/>
      <c r="AP19" s="214">
        <f t="shared" ref="AP19" si="46">ABS((HOUR(AP7)*3600+MINUTE(AP7)*60+SECOND(AP7))-(HOUR(AP9)*3600+MINUTE(AP9)*60+SECOND(AP9)))</f>
        <v>0</v>
      </c>
      <c r="AQ19" s="159"/>
      <c r="AR19" s="214">
        <f t="shared" ref="AR19" si="47">ABS((HOUR(AR7)*3600+MINUTE(AR7)*60+SECOND(AR7))-(HOUR(AR9)*3600+MINUTE(AR9)*60+SECOND(AR9)))</f>
        <v>0</v>
      </c>
      <c r="AS19" s="159"/>
      <c r="AT19" s="214">
        <f t="shared" ref="AT19" si="48">ABS((HOUR(AT7)*3600+MINUTE(AT7)*60+SECOND(AT7))-(HOUR(AT9)*3600+MINUTE(AT9)*60+SECOND(AT9)))</f>
        <v>0</v>
      </c>
      <c r="AU19" s="159"/>
      <c r="AV19" s="214">
        <f t="shared" ref="AV19" si="49">ABS((HOUR(AV7)*3600+MINUTE(AV7)*60+SECOND(AV7))-(HOUR(AV9)*3600+MINUTE(AV9)*60+SECOND(AV9)))</f>
        <v>0</v>
      </c>
      <c r="AW19" s="90"/>
      <c r="AX19" s="86"/>
      <c r="AY19" s="32"/>
      <c r="AZ19" s="50">
        <v>15</v>
      </c>
      <c r="BA19" s="35" t="str">
        <f t="shared" ca="1" si="1"/>
        <v>Nathalie</v>
      </c>
      <c r="BB19" s="55" t="str">
        <f t="shared" ca="1" si="2"/>
        <v>f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</row>
    <row r="20" spans="1:103" s="3" customFormat="1" ht="14" customHeight="1" x14ac:dyDescent="0.2">
      <c r="A20" s="83"/>
      <c r="B20" s="200">
        <f>ABS((HOUR(B7)*3600+MINUTE(B7)*60+SECOND(B7))-(HOUR(B11)*3600+MINUTE(B11)*60+SECOND(B11)))</f>
        <v>0</v>
      </c>
      <c r="C20" s="201"/>
      <c r="D20" s="200">
        <f t="shared" ref="D20" si="50">ABS((HOUR(D7)*3600+MINUTE(D7)*60+SECOND(D7))-(HOUR(D11)*3600+MINUTE(D11)*60+SECOND(D11)))</f>
        <v>0</v>
      </c>
      <c r="E20" s="201"/>
      <c r="F20" s="200">
        <f t="shared" ref="F20" si="51">ABS((HOUR(F7)*3600+MINUTE(F7)*60+SECOND(F7))-(HOUR(F11)*3600+MINUTE(F11)*60+SECOND(F11)))</f>
        <v>0</v>
      </c>
      <c r="G20" s="201"/>
      <c r="H20" s="200">
        <f t="shared" ref="H20" si="52">ABS((HOUR(H7)*3600+MINUTE(H7)*60+SECOND(H7))-(HOUR(H11)*3600+MINUTE(H11)*60+SECOND(H11)))</f>
        <v>0</v>
      </c>
      <c r="I20" s="201"/>
      <c r="J20" s="200">
        <f t="shared" ref="J20" si="53">ABS((HOUR(J7)*3600+MINUTE(J7)*60+SECOND(J7))-(HOUR(J11)*3600+MINUTE(J11)*60+SECOND(J11)))</f>
        <v>0</v>
      </c>
      <c r="K20" s="201"/>
      <c r="L20" s="202">
        <f t="shared" ref="L20" si="54">ABS((HOUR(L7)*3600+MINUTE(L7)*60+SECOND(L7))-(HOUR(L11)*3600+MINUTE(L11)*60+SECOND(L11)))</f>
        <v>0</v>
      </c>
      <c r="M20" s="166"/>
      <c r="N20" s="206">
        <f t="shared" ref="N20" si="55">ABS((HOUR(N7)*3600+MINUTE(N7)*60+SECOND(N7))-(HOUR(N11)*3600+MINUTE(N11)*60+SECOND(N11)))</f>
        <v>0</v>
      </c>
      <c r="O20" s="207"/>
      <c r="P20" s="206">
        <f t="shared" ref="P20" si="56">ABS((HOUR(P7)*3600+MINUTE(P7)*60+SECOND(P7))-(HOUR(P11)*3600+MINUTE(P11)*60+SECOND(P11)))</f>
        <v>0</v>
      </c>
      <c r="Q20" s="207"/>
      <c r="R20" s="206">
        <f t="shared" ref="R20" si="57">ABS((HOUR(R7)*3600+MINUTE(R7)*60+SECOND(R7))-(HOUR(R11)*3600+MINUTE(R11)*60+SECOND(R11)))</f>
        <v>0</v>
      </c>
      <c r="S20" s="207"/>
      <c r="T20" s="206">
        <f t="shared" ref="T20" si="58">ABS((HOUR(T7)*3600+MINUTE(T7)*60+SECOND(T7))-(HOUR(T11)*3600+MINUTE(T11)*60+SECOND(T11)))</f>
        <v>0</v>
      </c>
      <c r="U20" s="207"/>
      <c r="V20" s="206">
        <f t="shared" ref="V20" si="59">ABS((HOUR(V7)*3600+MINUTE(V7)*60+SECOND(V7))-(HOUR(V11)*3600+MINUTE(V11)*60+SECOND(V11)))</f>
        <v>0</v>
      </c>
      <c r="W20" s="207"/>
      <c r="X20" s="206">
        <f t="shared" ref="X20" si="60">ABS((HOUR(X7)*3600+MINUTE(X7)*60+SECOND(X7))-(HOUR(X11)*3600+MINUTE(X11)*60+SECOND(X11)))</f>
        <v>0</v>
      </c>
      <c r="Y20" s="166"/>
      <c r="Z20" s="210">
        <f t="shared" ref="Z20" si="61">ABS((HOUR(Z7)*3600+MINUTE(Z7)*60+SECOND(Z7))-(HOUR(Z11)*3600+MINUTE(Z11)*60+SECOND(Z11)))</f>
        <v>0</v>
      </c>
      <c r="AA20" s="211"/>
      <c r="AB20" s="210">
        <f t="shared" ref="AB20" si="62">ABS((HOUR(AB7)*3600+MINUTE(AB7)*60+SECOND(AB7))-(HOUR(AB11)*3600+MINUTE(AB11)*60+SECOND(AB11)))</f>
        <v>0</v>
      </c>
      <c r="AC20" s="211"/>
      <c r="AD20" s="210">
        <f t="shared" ref="AD20" si="63">ABS((HOUR(AD7)*3600+MINUTE(AD7)*60+SECOND(AD7))-(HOUR(AD11)*3600+MINUTE(AD11)*60+SECOND(AD11)))</f>
        <v>0</v>
      </c>
      <c r="AE20" s="211"/>
      <c r="AF20" s="210">
        <f t="shared" ref="AF20" si="64">ABS((HOUR(AF7)*3600+MINUTE(AF7)*60+SECOND(AF7))-(HOUR(AF11)*3600+MINUTE(AF11)*60+SECOND(AF11)))</f>
        <v>0</v>
      </c>
      <c r="AG20" s="211"/>
      <c r="AH20" s="210">
        <f t="shared" ref="AH20" si="65">ABS((HOUR(AH7)*3600+MINUTE(AH7)*60+SECOND(AH7))-(HOUR(AH11)*3600+MINUTE(AH11)*60+SECOND(AH11)))</f>
        <v>0</v>
      </c>
      <c r="AI20" s="211"/>
      <c r="AJ20" s="210">
        <f t="shared" ref="AJ20" si="66">ABS((HOUR(AJ7)*3600+MINUTE(AJ7)*60+SECOND(AJ7))-(HOUR(AJ11)*3600+MINUTE(AJ11)*60+SECOND(AJ11)))</f>
        <v>0</v>
      </c>
      <c r="AK20" s="166"/>
      <c r="AL20" s="214">
        <f t="shared" ref="AL20" si="67">ABS((HOUR(AL7)*3600+MINUTE(AL7)*60+SECOND(AL7))-(HOUR(AL11)*3600+MINUTE(AL11)*60+SECOND(AL11)))</f>
        <v>0</v>
      </c>
      <c r="AM20" s="159"/>
      <c r="AN20" s="214">
        <f t="shared" ref="AN20" si="68">ABS((HOUR(AN7)*3600+MINUTE(AN7)*60+SECOND(AN7))-(HOUR(AN11)*3600+MINUTE(AN11)*60+SECOND(AN11)))</f>
        <v>0</v>
      </c>
      <c r="AO20" s="159"/>
      <c r="AP20" s="214">
        <f t="shared" ref="AP20" si="69">ABS((HOUR(AP7)*3600+MINUTE(AP7)*60+SECOND(AP7))-(HOUR(AP11)*3600+MINUTE(AP11)*60+SECOND(AP11)))</f>
        <v>0</v>
      </c>
      <c r="AQ20" s="159"/>
      <c r="AR20" s="214">
        <f t="shared" ref="AR20" si="70">ABS((HOUR(AR7)*3600+MINUTE(AR7)*60+SECOND(AR7))-(HOUR(AR11)*3600+MINUTE(AR11)*60+SECOND(AR11)))</f>
        <v>0</v>
      </c>
      <c r="AS20" s="159"/>
      <c r="AT20" s="214">
        <f t="shared" ref="AT20" si="71">ABS((HOUR(AT7)*3600+MINUTE(AT7)*60+SECOND(AT7))-(HOUR(AT11)*3600+MINUTE(AT11)*60+SECOND(AT11)))</f>
        <v>0</v>
      </c>
      <c r="AU20" s="159"/>
      <c r="AV20" s="214">
        <f t="shared" ref="AV20" si="72">ABS((HOUR(AV7)*3600+MINUTE(AV7)*60+SECOND(AV7))-(HOUR(AV11)*3600+MINUTE(AV11)*60+SECOND(AV11)))</f>
        <v>0</v>
      </c>
      <c r="AW20" s="89"/>
      <c r="AX20" s="83"/>
      <c r="AY20" s="28"/>
      <c r="AZ20" s="50">
        <v>16</v>
      </c>
      <c r="BA20" s="35" t="str">
        <f t="shared" ca="1" si="1"/>
        <v>Nico Afriat</v>
      </c>
      <c r="BB20" s="55" t="str">
        <f t="shared" ca="1" si="2"/>
        <v>g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</row>
    <row r="21" spans="1:103" s="6" customFormat="1" ht="20" customHeight="1" thickBot="1" x14ac:dyDescent="0.25">
      <c r="A21" s="76"/>
      <c r="B21" s="200">
        <f>ABS((HOUR(B11)*3600+MINUTE(B11)*60+SECOND(B11))-(HOUR(B9)*3600+MINUTE(B9)*60+SECOND(B9)))</f>
        <v>0</v>
      </c>
      <c r="C21" s="203"/>
      <c r="D21" s="204">
        <f t="shared" ref="D21" si="73">ABS((HOUR(D11)*3600+MINUTE(D11)*60+SECOND(D11))-(HOUR(D9)*3600+MINUTE(D9)*60+SECOND(D9)))</f>
        <v>0</v>
      </c>
      <c r="E21" s="203"/>
      <c r="F21" s="204">
        <f t="shared" ref="F21" si="74">ABS((HOUR(F11)*3600+MINUTE(F11)*60+SECOND(F11))-(HOUR(F9)*3600+MINUTE(F9)*60+SECOND(F9)))</f>
        <v>0</v>
      </c>
      <c r="G21" s="203"/>
      <c r="H21" s="204">
        <f t="shared" ref="H21" si="75">ABS((HOUR(H11)*3600+MINUTE(H11)*60+SECOND(H11))-(HOUR(H9)*3600+MINUTE(H9)*60+SECOND(H9)))</f>
        <v>0</v>
      </c>
      <c r="I21" s="203"/>
      <c r="J21" s="204">
        <f t="shared" ref="J21" si="76">ABS((HOUR(J11)*3600+MINUTE(J11)*60+SECOND(J11))-(HOUR(J9)*3600+MINUTE(J9)*60+SECOND(J9)))</f>
        <v>0</v>
      </c>
      <c r="K21" s="203"/>
      <c r="L21" s="205">
        <f t="shared" ref="L21" si="77">ABS((HOUR(L11)*3600+MINUTE(L11)*60+SECOND(L11))-(HOUR(L9)*3600+MINUTE(L9)*60+SECOND(L9)))</f>
        <v>0</v>
      </c>
      <c r="M21" s="168"/>
      <c r="N21" s="208">
        <f t="shared" ref="N21" si="78">ABS((HOUR(N11)*3600+MINUTE(N11)*60+SECOND(N11))-(HOUR(N9)*3600+MINUTE(N9)*60+SECOND(N9)))</f>
        <v>0</v>
      </c>
      <c r="O21" s="209"/>
      <c r="P21" s="208">
        <f t="shared" ref="P21" si="79">ABS((HOUR(P11)*3600+MINUTE(P11)*60+SECOND(P11))-(HOUR(P9)*3600+MINUTE(P9)*60+SECOND(P9)))</f>
        <v>0</v>
      </c>
      <c r="Q21" s="209"/>
      <c r="R21" s="208">
        <f t="shared" ref="R21" si="80">ABS((HOUR(R11)*3600+MINUTE(R11)*60+SECOND(R11))-(HOUR(R9)*3600+MINUTE(R9)*60+SECOND(R9)))</f>
        <v>0</v>
      </c>
      <c r="S21" s="209"/>
      <c r="T21" s="208">
        <f t="shared" ref="T21" si="81">ABS((HOUR(T11)*3600+MINUTE(T11)*60+SECOND(T11))-(HOUR(T9)*3600+MINUTE(T9)*60+SECOND(T9)))</f>
        <v>0</v>
      </c>
      <c r="U21" s="209"/>
      <c r="V21" s="208">
        <f t="shared" ref="V21" si="82">ABS((HOUR(V11)*3600+MINUTE(V11)*60+SECOND(V11))-(HOUR(V9)*3600+MINUTE(V9)*60+SECOND(V9)))</f>
        <v>0</v>
      </c>
      <c r="W21" s="209"/>
      <c r="X21" s="208">
        <f t="shared" ref="X21" si="83">ABS((HOUR(X11)*3600+MINUTE(X11)*60+SECOND(X11))-(HOUR(X9)*3600+MINUTE(X9)*60+SECOND(X9)))</f>
        <v>0</v>
      </c>
      <c r="Y21" s="169"/>
      <c r="Z21" s="212">
        <f t="shared" ref="Z21" si="84">ABS((HOUR(Z11)*3600+MINUTE(Z11)*60+SECOND(Z11))-(HOUR(Z9)*3600+MINUTE(Z9)*60+SECOND(Z9)))</f>
        <v>0</v>
      </c>
      <c r="AA21" s="213"/>
      <c r="AB21" s="212">
        <f t="shared" ref="AB21" si="85">ABS((HOUR(AB11)*3600+MINUTE(AB11)*60+SECOND(AB11))-(HOUR(AB9)*3600+MINUTE(AB9)*60+SECOND(AB9)))</f>
        <v>0</v>
      </c>
      <c r="AC21" s="213"/>
      <c r="AD21" s="212">
        <f t="shared" ref="AD21" si="86">ABS((HOUR(AD11)*3600+MINUTE(AD11)*60+SECOND(AD11))-(HOUR(AD9)*3600+MINUTE(AD9)*60+SECOND(AD9)))</f>
        <v>0</v>
      </c>
      <c r="AE21" s="213"/>
      <c r="AF21" s="212">
        <f t="shared" ref="AF21" si="87">ABS((HOUR(AF11)*3600+MINUTE(AF11)*60+SECOND(AF11))-(HOUR(AF9)*3600+MINUTE(AF9)*60+SECOND(AF9)))</f>
        <v>0</v>
      </c>
      <c r="AG21" s="213"/>
      <c r="AH21" s="212">
        <f t="shared" ref="AH21" si="88">ABS((HOUR(AH11)*3600+MINUTE(AH11)*60+SECOND(AH11))-(HOUR(AH9)*3600+MINUTE(AH9)*60+SECOND(AH9)))</f>
        <v>0</v>
      </c>
      <c r="AI21" s="213"/>
      <c r="AJ21" s="212">
        <f t="shared" ref="AJ21" si="89">ABS((HOUR(AJ11)*3600+MINUTE(AJ11)*60+SECOND(AJ11))-(HOUR(AJ9)*3600+MINUTE(AJ9)*60+SECOND(AJ9)))</f>
        <v>0</v>
      </c>
      <c r="AK21" s="169"/>
      <c r="AL21" s="215">
        <f t="shared" ref="AL21" si="90">ABS((HOUR(AL11)*3600+MINUTE(AL11)*60+SECOND(AL11))-(HOUR(AL9)*3600+MINUTE(AL9)*60+SECOND(AL9)))</f>
        <v>0</v>
      </c>
      <c r="AM21" s="216"/>
      <c r="AN21" s="215">
        <f t="shared" ref="AN21" si="91">ABS((HOUR(AN11)*3600+MINUTE(AN11)*60+SECOND(AN11))-(HOUR(AN9)*3600+MINUTE(AN9)*60+SECOND(AN9)))</f>
        <v>0</v>
      </c>
      <c r="AO21" s="216"/>
      <c r="AP21" s="215">
        <f t="shared" ref="AP21" si="92">ABS((HOUR(AP11)*3600+MINUTE(AP11)*60+SECOND(AP11))-(HOUR(AP9)*3600+MINUTE(AP9)*60+SECOND(AP9)))</f>
        <v>0</v>
      </c>
      <c r="AQ21" s="216"/>
      <c r="AR21" s="215">
        <f t="shared" ref="AR21" si="93">ABS((HOUR(AR11)*3600+MINUTE(AR11)*60+SECOND(AR11))-(HOUR(AR9)*3600+MINUTE(AR9)*60+SECOND(AR9)))</f>
        <v>0</v>
      </c>
      <c r="AS21" s="216"/>
      <c r="AT21" s="215">
        <f t="shared" ref="AT21" si="94">ABS((HOUR(AT11)*3600+MINUTE(AT11)*60+SECOND(AT11))-(HOUR(AT9)*3600+MINUTE(AT9)*60+SECOND(AT9)))</f>
        <v>0</v>
      </c>
      <c r="AU21" s="216"/>
      <c r="AV21" s="215">
        <f t="shared" ref="AV21" si="95">ABS((HOUR(AV11)*3600+MINUTE(AV11)*60+SECOND(AV11))-(HOUR(AV9)*3600+MINUTE(AV9)*60+SECOND(AV9)))</f>
        <v>0</v>
      </c>
      <c r="AW21" s="89"/>
      <c r="AX21" s="76"/>
      <c r="AY21" s="29"/>
      <c r="AZ21" s="50">
        <v>17</v>
      </c>
      <c r="BA21" s="35" t="str">
        <f t="shared" ca="1" si="1"/>
        <v>Nico Podu</v>
      </c>
      <c r="BB21" s="55" t="str">
        <f t="shared" ca="1" si="2"/>
        <v>g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</row>
    <row r="22" spans="1:103" s="6" customFormat="1" ht="51" customHeight="1" x14ac:dyDescent="0.2">
      <c r="A22" s="88" t="s">
        <v>273</v>
      </c>
      <c r="B22" s="170"/>
      <c r="C22" s="171"/>
      <c r="D22" s="172"/>
      <c r="E22" s="171"/>
      <c r="F22" s="172"/>
      <c r="G22" s="171"/>
      <c r="H22" s="172"/>
      <c r="I22" s="171"/>
      <c r="J22" s="172"/>
      <c r="K22" s="171"/>
      <c r="L22" s="173"/>
      <c r="M22" s="174"/>
      <c r="N22" s="175"/>
      <c r="O22" s="171"/>
      <c r="P22" s="175"/>
      <c r="Q22" s="171"/>
      <c r="R22" s="175"/>
      <c r="S22" s="171"/>
      <c r="T22" s="175"/>
      <c r="U22" s="171"/>
      <c r="V22" s="175"/>
      <c r="W22" s="171"/>
      <c r="X22" s="175"/>
      <c r="Y22" s="176"/>
      <c r="Z22" s="177"/>
      <c r="AA22" s="178"/>
      <c r="AB22" s="177"/>
      <c r="AC22" s="178"/>
      <c r="AD22" s="177"/>
      <c r="AE22" s="178"/>
      <c r="AF22" s="177"/>
      <c r="AG22" s="178"/>
      <c r="AH22" s="177"/>
      <c r="AI22" s="178"/>
      <c r="AJ22" s="177"/>
      <c r="AK22" s="176"/>
      <c r="AL22" s="179"/>
      <c r="AM22" s="171"/>
      <c r="AN22" s="179"/>
      <c r="AO22" s="171"/>
      <c r="AP22" s="179"/>
      <c r="AQ22" s="171"/>
      <c r="AR22" s="179"/>
      <c r="AS22" s="171"/>
      <c r="AT22" s="179"/>
      <c r="AU22" s="171"/>
      <c r="AV22" s="179"/>
      <c r="AW22" s="76">
        <v>0</v>
      </c>
      <c r="AX22" s="88" t="s">
        <v>273</v>
      </c>
      <c r="AY22" s="24"/>
      <c r="AZ22" s="50">
        <v>18</v>
      </c>
      <c r="BA22" s="35" t="str">
        <f t="shared" ca="1" si="1"/>
        <v>Olivier</v>
      </c>
      <c r="BB22" s="55" t="str">
        <f t="shared" ca="1" si="2"/>
        <v>g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</row>
    <row r="23" spans="1:103" s="6" customFormat="1" ht="54" customHeight="1" x14ac:dyDescent="0.2">
      <c r="A23" s="228" t="s">
        <v>274</v>
      </c>
      <c r="B23" s="149" t="str">
        <f ca="1">IFERROR(B22+B18+B15,"")</f>
        <v/>
      </c>
      <c r="C23" s="150" t="str">
        <f t="shared" ref="C23:AV23" ca="1" si="96">IFERROR(C22+C18+C15,"")</f>
        <v/>
      </c>
      <c r="D23" s="149" t="str">
        <f t="shared" ca="1" si="96"/>
        <v/>
      </c>
      <c r="E23" s="150" t="str">
        <f t="shared" ca="1" si="96"/>
        <v/>
      </c>
      <c r="F23" s="149" t="str">
        <f t="shared" ca="1" si="96"/>
        <v/>
      </c>
      <c r="G23" s="150" t="str">
        <f t="shared" ca="1" si="96"/>
        <v/>
      </c>
      <c r="H23" s="149" t="str">
        <f t="shared" ca="1" si="96"/>
        <v/>
      </c>
      <c r="I23" s="150" t="str">
        <f t="shared" ca="1" si="96"/>
        <v/>
      </c>
      <c r="J23" s="149" t="str">
        <f t="shared" ca="1" si="96"/>
        <v/>
      </c>
      <c r="K23" s="150" t="str">
        <f t="shared" ca="1" si="96"/>
        <v/>
      </c>
      <c r="L23" s="151" t="str">
        <f t="shared" ca="1" si="96"/>
        <v/>
      </c>
      <c r="M23" s="152" t="str">
        <f t="shared" ca="1" si="96"/>
        <v/>
      </c>
      <c r="N23" s="153" t="str">
        <f t="shared" ca="1" si="96"/>
        <v/>
      </c>
      <c r="O23" s="150" t="str">
        <f t="shared" ca="1" si="96"/>
        <v/>
      </c>
      <c r="P23" s="153" t="str">
        <f t="shared" ca="1" si="96"/>
        <v/>
      </c>
      <c r="Q23" s="150" t="str">
        <f t="shared" ca="1" si="96"/>
        <v/>
      </c>
      <c r="R23" s="153" t="str">
        <f t="shared" ca="1" si="96"/>
        <v/>
      </c>
      <c r="S23" s="150" t="str">
        <f t="shared" ca="1" si="96"/>
        <v/>
      </c>
      <c r="T23" s="153" t="str">
        <f t="shared" ca="1" si="96"/>
        <v/>
      </c>
      <c r="U23" s="150" t="str">
        <f t="shared" ca="1" si="96"/>
        <v/>
      </c>
      <c r="V23" s="153" t="str">
        <f t="shared" ca="1" si="96"/>
        <v/>
      </c>
      <c r="W23" s="150" t="str">
        <f t="shared" ca="1" si="96"/>
        <v/>
      </c>
      <c r="X23" s="153" t="str">
        <f t="shared" ca="1" si="96"/>
        <v/>
      </c>
      <c r="Y23" s="180" t="str">
        <f t="shared" ca="1" si="96"/>
        <v/>
      </c>
      <c r="Z23" s="154" t="str">
        <f t="shared" ca="1" si="96"/>
        <v/>
      </c>
      <c r="AA23" s="155" t="str">
        <f t="shared" ca="1" si="96"/>
        <v/>
      </c>
      <c r="AB23" s="154" t="str">
        <f t="shared" ca="1" si="96"/>
        <v/>
      </c>
      <c r="AC23" s="155" t="str">
        <f t="shared" ca="1" si="96"/>
        <v/>
      </c>
      <c r="AD23" s="154" t="str">
        <f t="shared" ca="1" si="96"/>
        <v/>
      </c>
      <c r="AE23" s="155" t="str">
        <f t="shared" ca="1" si="96"/>
        <v/>
      </c>
      <c r="AF23" s="154" t="str">
        <f t="shared" ca="1" si="96"/>
        <v/>
      </c>
      <c r="AG23" s="155" t="str">
        <f t="shared" ca="1" si="96"/>
        <v/>
      </c>
      <c r="AH23" s="154" t="str">
        <f t="shared" ca="1" si="96"/>
        <v/>
      </c>
      <c r="AI23" s="155" t="str">
        <f t="shared" ca="1" si="96"/>
        <v/>
      </c>
      <c r="AJ23" s="154" t="str">
        <f t="shared" ca="1" si="96"/>
        <v/>
      </c>
      <c r="AK23" s="180" t="str">
        <f t="shared" ca="1" si="96"/>
        <v/>
      </c>
      <c r="AL23" s="156" t="str">
        <f t="shared" ca="1" si="96"/>
        <v/>
      </c>
      <c r="AM23" s="150" t="str">
        <f t="shared" ca="1" si="96"/>
        <v/>
      </c>
      <c r="AN23" s="156" t="str">
        <f t="shared" ca="1" si="96"/>
        <v/>
      </c>
      <c r="AO23" s="150" t="str">
        <f t="shared" ca="1" si="96"/>
        <v/>
      </c>
      <c r="AP23" s="156" t="str">
        <f t="shared" ca="1" si="96"/>
        <v/>
      </c>
      <c r="AQ23" s="150" t="str">
        <f t="shared" ca="1" si="96"/>
        <v/>
      </c>
      <c r="AR23" s="156" t="str">
        <f t="shared" ca="1" si="96"/>
        <v/>
      </c>
      <c r="AS23" s="150" t="str">
        <f t="shared" ca="1" si="96"/>
        <v/>
      </c>
      <c r="AT23" s="156" t="str">
        <f t="shared" ca="1" si="96"/>
        <v/>
      </c>
      <c r="AU23" s="150" t="str">
        <f t="shared" ca="1" si="96"/>
        <v/>
      </c>
      <c r="AV23" s="156" t="str">
        <f t="shared" ca="1" si="96"/>
        <v/>
      </c>
      <c r="AW23" s="76"/>
      <c r="AX23" s="37" t="s">
        <v>274</v>
      </c>
      <c r="AY23" s="24"/>
      <c r="AZ23" s="50">
        <v>19</v>
      </c>
      <c r="BA23" s="45" t="str">
        <f t="shared" ca="1" si="1"/>
        <v>Pascal</v>
      </c>
      <c r="BB23" s="55" t="str">
        <f t="shared" ca="1" si="2"/>
        <v>g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</row>
    <row r="24" spans="1:103" s="6" customFormat="1" ht="16" customHeight="1" thickBot="1" x14ac:dyDescent="0.25">
      <c r="A24" s="37"/>
      <c r="B24" s="149"/>
      <c r="C24" s="181"/>
      <c r="D24" s="182"/>
      <c r="E24" s="181"/>
      <c r="F24" s="182"/>
      <c r="G24" s="181"/>
      <c r="H24" s="182"/>
      <c r="I24" s="181"/>
      <c r="J24" s="182"/>
      <c r="K24" s="181"/>
      <c r="L24" s="183"/>
      <c r="M24" s="184"/>
      <c r="N24" s="185"/>
      <c r="O24" s="181"/>
      <c r="P24" s="185"/>
      <c r="Q24" s="181"/>
      <c r="R24" s="185"/>
      <c r="S24" s="181"/>
      <c r="T24" s="185"/>
      <c r="U24" s="181"/>
      <c r="V24" s="185"/>
      <c r="W24" s="181"/>
      <c r="X24" s="185"/>
      <c r="Y24" s="186"/>
      <c r="Z24" s="187"/>
      <c r="AA24" s="188"/>
      <c r="AB24" s="187"/>
      <c r="AC24" s="188"/>
      <c r="AD24" s="187"/>
      <c r="AE24" s="188"/>
      <c r="AF24" s="187"/>
      <c r="AG24" s="188"/>
      <c r="AH24" s="187"/>
      <c r="AI24" s="188"/>
      <c r="AJ24" s="187"/>
      <c r="AK24" s="186"/>
      <c r="AL24" s="189"/>
      <c r="AM24" s="181"/>
      <c r="AN24" s="189"/>
      <c r="AO24" s="181"/>
      <c r="AP24" s="189"/>
      <c r="AQ24" s="181"/>
      <c r="AR24" s="189"/>
      <c r="AS24" s="181"/>
      <c r="AT24" s="189"/>
      <c r="AU24" s="181"/>
      <c r="AV24" s="189"/>
      <c r="AW24" s="76"/>
      <c r="AX24" s="37"/>
      <c r="AY24" s="24"/>
      <c r="AZ24" s="50">
        <v>20</v>
      </c>
      <c r="BA24" s="42" t="str">
        <f ca="1">OFFSET(INDEX(eleves,MATCH(AZ24,numero,0),MATCH($BA$3,classe,0)),0,1)</f>
        <v>Phil G.</v>
      </c>
      <c r="BB24" s="55" t="str">
        <f ca="1">OFFSET(INDEX(eleves,MATCH(AZ24,numero,0),MATCH($BA$3,classe,0)),0,2)</f>
        <v>g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</row>
    <row r="25" spans="1:103" s="6" customFormat="1" ht="36" customHeight="1" x14ac:dyDescent="0.2">
      <c r="A25" s="91" t="s">
        <v>275</v>
      </c>
      <c r="B25" s="92" t="str">
        <f>IFERROR(250/C25*3.6,"")</f>
        <v/>
      </c>
      <c r="C25" s="190">
        <f>HOUR(B6)*3600+MINUTE(B6)*60+SECOND(B6)</f>
        <v>0</v>
      </c>
      <c r="D25" s="92" t="str">
        <f t="shared" ref="D25" si="97">IFERROR(250/E25*3.6,"")</f>
        <v/>
      </c>
      <c r="E25" s="190">
        <f>HOUR(D6)*3600+MINUTE(D6)*60+SECOND(D6)</f>
        <v>0</v>
      </c>
      <c r="F25" s="92" t="str">
        <f t="shared" ref="F25" si="98">IFERROR(250/G25*3.6,"")</f>
        <v/>
      </c>
      <c r="G25" s="190">
        <f>HOUR(F6)*3600+MINUTE(F6)*60+SECOND(F6)</f>
        <v>0</v>
      </c>
      <c r="H25" s="92" t="str">
        <f t="shared" ref="H25" si="99">IFERROR(250/I25*3.6,"")</f>
        <v/>
      </c>
      <c r="I25" s="190">
        <f>HOUR(H6)*3600+MINUTE(H6)*60+SECOND(H6)</f>
        <v>0</v>
      </c>
      <c r="J25" s="92" t="str">
        <f t="shared" ref="J25" si="100">IFERROR(250/K25*3.6,"")</f>
        <v/>
      </c>
      <c r="K25" s="190">
        <f>HOUR(J6)*3600+MINUTE(J6)*60+SECOND(J6)</f>
        <v>0</v>
      </c>
      <c r="L25" s="93" t="str">
        <f t="shared" ref="L25" si="101">IFERROR(250/M25*3.6,"")</f>
        <v/>
      </c>
      <c r="M25" s="191">
        <f>HOUR(L6)*3600+MINUTE(L6)*60+SECOND(L6)</f>
        <v>0</v>
      </c>
      <c r="N25" s="94" t="str">
        <f t="shared" ref="N25" si="102">IFERROR(250/O25*3.6,"")</f>
        <v/>
      </c>
      <c r="O25" s="190">
        <f>HOUR(N6)*3600+MINUTE(N6)*60+SECOND(N6)</f>
        <v>0</v>
      </c>
      <c r="P25" s="94" t="str">
        <f t="shared" ref="P25" si="103">IFERROR(250/Q25*3.6,"")</f>
        <v/>
      </c>
      <c r="Q25" s="190">
        <f>HOUR(P6)*3600+MINUTE(P6)*60+SECOND(P6)</f>
        <v>0</v>
      </c>
      <c r="R25" s="94" t="str">
        <f t="shared" ref="R25" si="104">IFERROR(250/S25*3.6,"")</f>
        <v/>
      </c>
      <c r="S25" s="190">
        <f>HOUR(R6)*3600+MINUTE(R6)*60+SECOND(R6)</f>
        <v>0</v>
      </c>
      <c r="T25" s="94" t="str">
        <f t="shared" ref="T25" si="105">IFERROR(250/U25*3.6,"")</f>
        <v/>
      </c>
      <c r="U25" s="190">
        <f>HOUR(T6)*3600+MINUTE(T6)*60+SECOND(T6)</f>
        <v>0</v>
      </c>
      <c r="V25" s="94" t="str">
        <f t="shared" ref="V25" si="106">IFERROR(250/W25*3.6,"")</f>
        <v/>
      </c>
      <c r="W25" s="190">
        <f>HOUR(V6)*3600+MINUTE(V6)*60+SECOND(V6)</f>
        <v>0</v>
      </c>
      <c r="X25" s="95" t="str">
        <f t="shared" ref="X25" si="107">IFERROR(250/Y25*3.6,"")</f>
        <v/>
      </c>
      <c r="Y25" s="191">
        <f>HOUR(X6)*3600+MINUTE(X6)*60+SECOND(X6)</f>
        <v>0</v>
      </c>
      <c r="Z25" s="96" t="str">
        <f t="shared" ref="Z25" si="108">IFERROR(250/AA25*3.6,"")</f>
        <v/>
      </c>
      <c r="AA25" s="190">
        <f>HOUR(Z6)*3600+MINUTE(Z6)*60+SECOND(Z6)</f>
        <v>0</v>
      </c>
      <c r="AB25" s="96" t="str">
        <f t="shared" ref="AB25" si="109">IFERROR(250/AC25*3.6,"")</f>
        <v/>
      </c>
      <c r="AC25" s="190">
        <f>HOUR(AB6)*3600+MINUTE(AB6)*60+SECOND(AB6)</f>
        <v>0</v>
      </c>
      <c r="AD25" s="96" t="str">
        <f t="shared" ref="AD25" si="110">IFERROR(250/AE25*3.6,"")</f>
        <v/>
      </c>
      <c r="AE25" s="190">
        <f>HOUR(AD6)*3600+MINUTE(AD6)*60+SECOND(AD6)</f>
        <v>0</v>
      </c>
      <c r="AF25" s="96" t="str">
        <f t="shared" ref="AF25" si="111">IFERROR(250/AG25*3.6,"")</f>
        <v/>
      </c>
      <c r="AG25" s="190">
        <f>HOUR(AF6)*3600+MINUTE(AF6)*60+SECOND(AF6)</f>
        <v>0</v>
      </c>
      <c r="AH25" s="96" t="str">
        <f t="shared" ref="AH25" si="112">IFERROR(250/AI25*3.6,"")</f>
        <v/>
      </c>
      <c r="AI25" s="190">
        <f>HOUR(AH6)*3600+MINUTE(AH6)*60+SECOND(AH6)</f>
        <v>0</v>
      </c>
      <c r="AJ25" s="97" t="str">
        <f t="shared" ref="AJ25" si="113">IFERROR(250/AK25*3.6,"")</f>
        <v/>
      </c>
      <c r="AK25" s="191">
        <f>HOUR(AJ6)*3600+MINUTE(AJ6)*60+SECOND(AJ6)</f>
        <v>0</v>
      </c>
      <c r="AL25" s="98" t="str">
        <f t="shared" ref="AL25" si="114">IFERROR(250/AM25*3.6,"")</f>
        <v/>
      </c>
      <c r="AM25" s="190">
        <f>HOUR(AL6)*3600+MINUTE(AL6)*60+SECOND(AL6)</f>
        <v>0</v>
      </c>
      <c r="AN25" s="98" t="str">
        <f t="shared" ref="AN25" si="115">IFERROR(250/AO25*3.6,"")</f>
        <v/>
      </c>
      <c r="AO25" s="190">
        <f>HOUR(AN6)*3600+MINUTE(AN6)*60+SECOND(AN6)</f>
        <v>0</v>
      </c>
      <c r="AP25" s="98" t="str">
        <f t="shared" ref="AP25" si="116">IFERROR(250/AQ25*3.6,"")</f>
        <v/>
      </c>
      <c r="AQ25" s="190">
        <f>HOUR(AP6)*3600+MINUTE(AP6)*60+SECOND(AP6)</f>
        <v>0</v>
      </c>
      <c r="AR25" s="98" t="str">
        <f t="shared" ref="AR25" si="117">IFERROR(250/AS25*3.6,"")</f>
        <v/>
      </c>
      <c r="AS25" s="190">
        <f>HOUR(AR6)*3600+MINUTE(AR6)*60+SECOND(AR6)</f>
        <v>0</v>
      </c>
      <c r="AT25" s="98" t="str">
        <f t="shared" ref="AT25" si="118">IFERROR(250/AU25*3.6,"")</f>
        <v/>
      </c>
      <c r="AU25" s="190">
        <f>HOUR(AT6)*3600+MINUTE(AT6)*60+SECOND(AT6)</f>
        <v>0</v>
      </c>
      <c r="AV25" s="99" t="str">
        <f t="shared" ref="AV25" si="119">IFERROR(250/AW25*3.6,"")</f>
        <v/>
      </c>
      <c r="AW25" s="66"/>
      <c r="AX25" s="91" t="s">
        <v>275</v>
      </c>
      <c r="AY25" s="25"/>
      <c r="AZ25" s="50">
        <v>21</v>
      </c>
      <c r="BA25" s="42" t="str">
        <f ca="1">OFFSET(INDEX(eleves,MATCH(AZ25,numero,0),MATCH($BA$3,classe,0)),0,1)</f>
        <v>Philippe G.</v>
      </c>
      <c r="BB25" s="55" t="str">
        <f ca="1">OFFSET(INDEX(eleves,MATCH(AZ25,numero,0),MATCH($BA$3,classe,0)),0,2)</f>
        <v>g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1:103" s="6" customFormat="1" ht="36" customHeight="1" thickBot="1" x14ac:dyDescent="0.25">
      <c r="A26" s="100" t="s">
        <v>275</v>
      </c>
      <c r="B26" s="65" t="str">
        <f>IFERROR(250/C26*3.6,"")</f>
        <v/>
      </c>
      <c r="C26" s="192">
        <f>ABS((HOUR(B7)*3600+MINUTE(B7)*60+SECOND(B7))-(HOUR(B6)*3600+MINUTE(B6)*60+SECOND(B6)))</f>
        <v>0</v>
      </c>
      <c r="D26" s="65" t="str">
        <f t="shared" ref="D26" si="120">IFERROR(250/E26*3.6,"")</f>
        <v/>
      </c>
      <c r="E26" s="192">
        <f>ABS((HOUR(D7)*3600+MINUTE(D7)*60+SECOND(D7))-(HOUR(D6)*3600+MINUTE(D6)*60+SECOND(D6)))</f>
        <v>0</v>
      </c>
      <c r="F26" s="65" t="str">
        <f t="shared" ref="F26" si="121">IFERROR(250/G26*3.6,"")</f>
        <v/>
      </c>
      <c r="G26" s="192">
        <f>ABS((HOUR(F7)*3600+MINUTE(F7)*60+SECOND(F7))-(HOUR(F6)*3600+MINUTE(F6)*60+SECOND(F6)))</f>
        <v>0</v>
      </c>
      <c r="H26" s="65" t="str">
        <f t="shared" ref="H26" si="122">IFERROR(250/I26*3.6,"")</f>
        <v/>
      </c>
      <c r="I26" s="192">
        <f>ABS((HOUR(H7)*3600+MINUTE(H7)*60+SECOND(H7))-(HOUR(H6)*3600+MINUTE(H6)*60+SECOND(H6)))</f>
        <v>0</v>
      </c>
      <c r="J26" s="65" t="str">
        <f t="shared" ref="J26" si="123">IFERROR(250/K26*3.6,"")</f>
        <v/>
      </c>
      <c r="K26" s="192">
        <f>ABS((HOUR(J7)*3600+MINUTE(J7)*60+SECOND(J7))-(HOUR(J6)*3600+MINUTE(J6)*60+SECOND(J6)))</f>
        <v>0</v>
      </c>
      <c r="L26" s="71" t="str">
        <f t="shared" ref="L26" si="124">IFERROR(250/M26*3.6,"")</f>
        <v/>
      </c>
      <c r="M26" s="193">
        <f>ABS((HOUR(L7)*3600+MINUTE(L7)*60+SECOND(L7))-(HOUR(L6)*3600+MINUTE(L6)*60+SECOND(L6)))</f>
        <v>0</v>
      </c>
      <c r="N26" s="68" t="str">
        <f t="shared" ref="N26" si="125">IFERROR(250/O26*3.6,"")</f>
        <v/>
      </c>
      <c r="O26" s="192">
        <f>ABS((HOUR(N7)*3600+MINUTE(N7)*60+SECOND(N7))-(HOUR(N6)*3600+MINUTE(N6)*60+SECOND(N6)))</f>
        <v>0</v>
      </c>
      <c r="P26" s="68" t="str">
        <f t="shared" ref="P26" si="126">IFERROR(250/Q26*3.6,"")</f>
        <v/>
      </c>
      <c r="Q26" s="192">
        <f>ABS((HOUR(P7)*3600+MINUTE(P7)*60+SECOND(P7))-(HOUR(P6)*3600+MINUTE(P6)*60+SECOND(P6)))</f>
        <v>0</v>
      </c>
      <c r="R26" s="68" t="str">
        <f t="shared" ref="R26" si="127">IFERROR(250/S26*3.6,"")</f>
        <v/>
      </c>
      <c r="S26" s="192">
        <f>ABS((HOUR(R7)*3600+MINUTE(R7)*60+SECOND(R7))-(HOUR(R6)*3600+MINUTE(R6)*60+SECOND(R6)))</f>
        <v>0</v>
      </c>
      <c r="T26" s="68" t="str">
        <f t="shared" ref="T26" si="128">IFERROR(250/U26*3.6,"")</f>
        <v/>
      </c>
      <c r="U26" s="192">
        <f>ABS((HOUR(T7)*3600+MINUTE(T7)*60+SECOND(T7))-(HOUR(T6)*3600+MINUTE(T6)*60+SECOND(T6)))</f>
        <v>0</v>
      </c>
      <c r="V26" s="68" t="str">
        <f t="shared" ref="V26" si="129">IFERROR(250/W26*3.6,"")</f>
        <v/>
      </c>
      <c r="W26" s="192">
        <f>ABS((HOUR(V7)*3600+MINUTE(V7)*60+SECOND(V7))-(HOUR(V6)*3600+MINUTE(V6)*60+SECOND(V6)))</f>
        <v>0</v>
      </c>
      <c r="X26" s="72" t="str">
        <f t="shared" ref="X26" si="130">IFERROR(250/Y26*3.6,"")</f>
        <v/>
      </c>
      <c r="Y26" s="193">
        <f>ABS((HOUR(X7)*3600+MINUTE(X7)*60+SECOND(X7))-(HOUR(X6)*3600+MINUTE(X6)*60+SECOND(X6)))</f>
        <v>0</v>
      </c>
      <c r="Z26" s="69" t="str">
        <f t="shared" ref="Z26" si="131">IFERROR(250/AA26*3.6,"")</f>
        <v/>
      </c>
      <c r="AA26" s="192">
        <f>ABS((HOUR(Z7)*3600+MINUTE(Z7)*60+SECOND(Z7))-(HOUR(Z6)*3600+MINUTE(Z6)*60+SECOND(Z6)))</f>
        <v>0</v>
      </c>
      <c r="AB26" s="69" t="str">
        <f t="shared" ref="AB26" si="132">IFERROR(250/AC26*3.6,"")</f>
        <v/>
      </c>
      <c r="AC26" s="192">
        <f>ABS((HOUR(AB7)*3600+MINUTE(AB7)*60+SECOND(AB7))-(HOUR(AB6)*3600+MINUTE(AB6)*60+SECOND(AB6)))</f>
        <v>0</v>
      </c>
      <c r="AD26" s="69" t="str">
        <f t="shared" ref="AD26" si="133">IFERROR(250/AE26*3.6,"")</f>
        <v/>
      </c>
      <c r="AE26" s="192">
        <f>ABS((HOUR(AD7)*3600+MINUTE(AD7)*60+SECOND(AD7))-(HOUR(AD6)*3600+MINUTE(AD6)*60+SECOND(AD6)))</f>
        <v>0</v>
      </c>
      <c r="AF26" s="69" t="str">
        <f t="shared" ref="AF26" si="134">IFERROR(250/AG26*3.6,"")</f>
        <v/>
      </c>
      <c r="AG26" s="192">
        <f>ABS((HOUR(AF7)*3600+MINUTE(AF7)*60+SECOND(AF7))-(HOUR(AF6)*3600+MINUTE(AF6)*60+SECOND(AF6)))</f>
        <v>0</v>
      </c>
      <c r="AH26" s="69" t="str">
        <f t="shared" ref="AH26" si="135">IFERROR(250/AI26*3.6,"")</f>
        <v/>
      </c>
      <c r="AI26" s="192">
        <f>ABS((HOUR(AH7)*3600+MINUTE(AH7)*60+SECOND(AH7))-(HOUR(AH6)*3600+MINUTE(AH6)*60+SECOND(AH6)))</f>
        <v>0</v>
      </c>
      <c r="AJ26" s="73" t="str">
        <f t="shared" ref="AJ26" si="136">IFERROR(250/AK26*3.6,"")</f>
        <v/>
      </c>
      <c r="AK26" s="193">
        <f>ABS((HOUR(AJ7)*3600+MINUTE(AJ7)*60+SECOND(AJ7))-(HOUR(AJ6)*3600+MINUTE(AJ6)*60+SECOND(AJ6)))</f>
        <v>0</v>
      </c>
      <c r="AL26" s="70" t="str">
        <f t="shared" ref="AL26" si="137">IFERROR(250/AM26*3.6,"")</f>
        <v/>
      </c>
      <c r="AM26" s="192">
        <f>ABS((HOUR(AL7)*3600+MINUTE(AL7)*60+SECOND(AL7))-(HOUR(AL6)*3600+MINUTE(AL6)*60+SECOND(AL6)))</f>
        <v>0</v>
      </c>
      <c r="AN26" s="70" t="str">
        <f t="shared" ref="AN26" si="138">IFERROR(250/AO26*3.6,"")</f>
        <v/>
      </c>
      <c r="AO26" s="192">
        <f>ABS((HOUR(AN7)*3600+MINUTE(AN7)*60+SECOND(AN7))-(HOUR(AN6)*3600+MINUTE(AN6)*60+SECOND(AN6)))</f>
        <v>0</v>
      </c>
      <c r="AP26" s="70" t="str">
        <f t="shared" ref="AP26" si="139">IFERROR(250/AQ26*3.6,"")</f>
        <v/>
      </c>
      <c r="AQ26" s="192">
        <f>ABS((HOUR(AP7)*3600+MINUTE(AP7)*60+SECOND(AP7))-(HOUR(AP6)*3600+MINUTE(AP6)*60+SECOND(AP6)))</f>
        <v>0</v>
      </c>
      <c r="AR26" s="70" t="str">
        <f t="shared" ref="AR26" si="140">IFERROR(250/AS26*3.6,"")</f>
        <v/>
      </c>
      <c r="AS26" s="192">
        <f>ABS((HOUR(AR7)*3600+MINUTE(AR7)*60+SECOND(AR7))-(HOUR(AR6)*3600+MINUTE(AR6)*60+SECOND(AR6)))</f>
        <v>0</v>
      </c>
      <c r="AT26" s="70" t="str">
        <f t="shared" ref="AT26" si="141">IFERROR(250/AU26*3.6,"")</f>
        <v/>
      </c>
      <c r="AU26" s="192">
        <f>ABS((HOUR(AT7)*3600+MINUTE(AT7)*60+SECOND(AT7))-(HOUR(AT6)*3600+MINUTE(AT6)*60+SECOND(AT6)))</f>
        <v>0</v>
      </c>
      <c r="AV26" s="101" t="str">
        <f t="shared" ref="AV26" si="142">IFERROR(250/AW26*3.6,"")</f>
        <v/>
      </c>
      <c r="AW26" s="77"/>
      <c r="AX26" s="100" t="s">
        <v>275</v>
      </c>
      <c r="AY26" s="75"/>
      <c r="AZ26" s="50">
        <v>22</v>
      </c>
      <c r="BA26" s="42" t="str">
        <f ca="1">OFFSET(INDEX(eleves,MATCH(AZ26,numero,0),MATCH($BA$3,classe,0)),0,1)</f>
        <v>Stef</v>
      </c>
      <c r="BB26" s="55" t="str">
        <f ca="1">OFFSET(INDEX(eleves,MATCH(AZ26,numero,0),MATCH($BA$3,classe,0)),0,2)</f>
        <v>g</v>
      </c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7" spans="1:103" s="6" customFormat="1" ht="36" customHeight="1" thickBot="1" x14ac:dyDescent="0.25">
      <c r="A27" s="102" t="s">
        <v>276</v>
      </c>
      <c r="B27" s="103" t="str">
        <f>IFERROR(500/C27*3.6,"")</f>
        <v/>
      </c>
      <c r="C27" s="194">
        <f>HOUR(B7)*3600+MINUTE(B7)*60+SECOND(B7)</f>
        <v>0</v>
      </c>
      <c r="D27" s="103" t="str">
        <f t="shared" ref="D27" si="143">IFERROR(500/E27*3.6,"")</f>
        <v/>
      </c>
      <c r="E27" s="194">
        <f>HOUR(D7)*3600+MINUTE(D7)*60+SECOND(D7)</f>
        <v>0</v>
      </c>
      <c r="F27" s="103" t="str">
        <f t="shared" ref="F27" si="144">IFERROR(500/G27*3.6,"")</f>
        <v/>
      </c>
      <c r="G27" s="194">
        <f>HOUR(F7)*3600+MINUTE(F7)*60+SECOND(F7)</f>
        <v>0</v>
      </c>
      <c r="H27" s="103" t="str">
        <f t="shared" ref="H27" si="145">IFERROR(500/I27*3.6,"")</f>
        <v/>
      </c>
      <c r="I27" s="194">
        <f>HOUR(H7)*3600+MINUTE(H7)*60+SECOND(H7)</f>
        <v>0</v>
      </c>
      <c r="J27" s="103" t="str">
        <f t="shared" ref="J27" si="146">IFERROR(500/K27*3.6,"")</f>
        <v/>
      </c>
      <c r="K27" s="194">
        <f>HOUR(J7)*3600+MINUTE(J7)*60+SECOND(J7)</f>
        <v>0</v>
      </c>
      <c r="L27" s="104" t="str">
        <f t="shared" ref="L27" si="147">IFERROR(500/M27*3.6,"")</f>
        <v/>
      </c>
      <c r="M27" s="195">
        <f>HOUR(L7)*3600+MINUTE(L7)*60+SECOND(L7)</f>
        <v>0</v>
      </c>
      <c r="N27" s="105" t="str">
        <f t="shared" ref="N27" si="148">IFERROR(500/O27*3.6,"")</f>
        <v/>
      </c>
      <c r="O27" s="194">
        <f>HOUR(N7)*3600+MINUTE(N7)*60+SECOND(N7)</f>
        <v>0</v>
      </c>
      <c r="P27" s="105" t="str">
        <f t="shared" ref="P27" si="149">IFERROR(500/Q27*3.6,"")</f>
        <v/>
      </c>
      <c r="Q27" s="194">
        <f>HOUR(P7)*3600+MINUTE(P7)*60+SECOND(P7)</f>
        <v>0</v>
      </c>
      <c r="R27" s="105" t="str">
        <f t="shared" ref="R27" si="150">IFERROR(500/S27*3.6,"")</f>
        <v/>
      </c>
      <c r="S27" s="194">
        <f>HOUR(R7)*3600+MINUTE(R7)*60+SECOND(R7)</f>
        <v>0</v>
      </c>
      <c r="T27" s="105" t="str">
        <f t="shared" ref="T27" si="151">IFERROR(500/U27*3.6,"")</f>
        <v/>
      </c>
      <c r="U27" s="194">
        <f>HOUR(T7)*3600+MINUTE(T7)*60+SECOND(T7)</f>
        <v>0</v>
      </c>
      <c r="V27" s="105" t="str">
        <f t="shared" ref="V27" si="152">IFERROR(500/W27*3.6,"")</f>
        <v/>
      </c>
      <c r="W27" s="194">
        <f>HOUR(V7)*3600+MINUTE(V7)*60+SECOND(V7)</f>
        <v>0</v>
      </c>
      <c r="X27" s="106" t="str">
        <f t="shared" ref="X27" si="153">IFERROR(500/Y27*3.6,"")</f>
        <v/>
      </c>
      <c r="Y27" s="195">
        <f>HOUR(X7)*3600+MINUTE(X7)*60+SECOND(X7)</f>
        <v>0</v>
      </c>
      <c r="Z27" s="107" t="str">
        <f t="shared" ref="Z27" si="154">IFERROR(500/AA27*3.6,"")</f>
        <v/>
      </c>
      <c r="AA27" s="194">
        <f>HOUR(Z7)*3600+MINUTE(Z7)*60+SECOND(Z7)</f>
        <v>0</v>
      </c>
      <c r="AB27" s="107" t="str">
        <f t="shared" ref="AB27" si="155">IFERROR(500/AC27*3.6,"")</f>
        <v/>
      </c>
      <c r="AC27" s="194">
        <f>HOUR(AB7)*3600+MINUTE(AB7)*60+SECOND(AB7)</f>
        <v>0</v>
      </c>
      <c r="AD27" s="107" t="str">
        <f t="shared" ref="AD27" si="156">IFERROR(500/AE27*3.6,"")</f>
        <v/>
      </c>
      <c r="AE27" s="194">
        <f>HOUR(AD7)*3600+MINUTE(AD7)*60+SECOND(AD7)</f>
        <v>0</v>
      </c>
      <c r="AF27" s="107" t="str">
        <f t="shared" ref="AF27" si="157">IFERROR(500/AG27*3.6,"")</f>
        <v/>
      </c>
      <c r="AG27" s="194">
        <f>HOUR(AF7)*3600+MINUTE(AF7)*60+SECOND(AF7)</f>
        <v>0</v>
      </c>
      <c r="AH27" s="107" t="str">
        <f t="shared" ref="AH27" si="158">IFERROR(500/AI27*3.6,"")</f>
        <v/>
      </c>
      <c r="AI27" s="194">
        <f>HOUR(AH7)*3600+MINUTE(AH7)*60+SECOND(AH7)</f>
        <v>0</v>
      </c>
      <c r="AJ27" s="108" t="str">
        <f t="shared" ref="AJ27" si="159">IFERROR(500/AK27*3.6,"")</f>
        <v/>
      </c>
      <c r="AK27" s="195">
        <f>HOUR(AJ7)*3600+MINUTE(AJ7)*60+SECOND(AJ7)</f>
        <v>0</v>
      </c>
      <c r="AL27" s="109" t="str">
        <f t="shared" ref="AL27" si="160">IFERROR(500/AM27*3.6,"")</f>
        <v/>
      </c>
      <c r="AM27" s="194">
        <f>HOUR(AL7)*3600+MINUTE(AL7)*60+SECOND(AL7)</f>
        <v>0</v>
      </c>
      <c r="AN27" s="109" t="str">
        <f t="shared" ref="AN27" si="161">IFERROR(500/AO27*3.6,"")</f>
        <v/>
      </c>
      <c r="AO27" s="194">
        <f>HOUR(AN7)*3600+MINUTE(AN7)*60+SECOND(AN7)</f>
        <v>0</v>
      </c>
      <c r="AP27" s="109" t="str">
        <f t="shared" ref="AP27" si="162">IFERROR(500/AQ27*3.6,"")</f>
        <v/>
      </c>
      <c r="AQ27" s="194">
        <f>HOUR(AP7)*3600+MINUTE(AP7)*60+SECOND(AP7)</f>
        <v>0</v>
      </c>
      <c r="AR27" s="109" t="str">
        <f t="shared" ref="AR27" si="163">IFERROR(500/AS27*3.6,"")</f>
        <v/>
      </c>
      <c r="AS27" s="194">
        <f>HOUR(AR7)*3600+MINUTE(AR7)*60+SECOND(AR7)</f>
        <v>0</v>
      </c>
      <c r="AT27" s="109" t="str">
        <f t="shared" ref="AT27" si="164">IFERROR(500/AU27*3.6,"")</f>
        <v/>
      </c>
      <c r="AU27" s="194">
        <f>HOUR(AT7)*3600+MINUTE(AT7)*60+SECOND(AT7)</f>
        <v>0</v>
      </c>
      <c r="AV27" s="110" t="str">
        <f t="shared" ref="AV27" si="165">IFERROR(500/AW27*3.6,"")</f>
        <v/>
      </c>
      <c r="AW27" s="67"/>
      <c r="AX27" s="102" t="s">
        <v>276</v>
      </c>
      <c r="AY27" s="76"/>
      <c r="AZ27" s="50">
        <v>23</v>
      </c>
      <c r="BA27" s="42" t="str">
        <f ca="1">OFFSET(INDEX(eleves,MATCH(AZ27,numero,0),MATCH($BA$3,classe,0)),0,1)</f>
        <v>Thomas</v>
      </c>
      <c r="BB27" s="55" t="str">
        <f ca="1">OFFSET(INDEX(eleves,MATCH(AZ27,numero,0),MATCH($BA$3,classe,0)),0,2)</f>
        <v>g</v>
      </c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</row>
    <row r="28" spans="1:103" ht="36" customHeight="1" x14ac:dyDescent="0.2">
      <c r="A28" s="111" t="s">
        <v>275</v>
      </c>
      <c r="B28" s="92" t="str">
        <f>IFERROR(250/C28*3.6,"")</f>
        <v/>
      </c>
      <c r="C28" s="190">
        <f>HOUR(B8)*3600+MINUTE(B8)*60+SECOND(B8)</f>
        <v>0</v>
      </c>
      <c r="D28" s="92" t="str">
        <f t="shared" ref="D28" si="166">IFERROR(250/E28*3.6,"")</f>
        <v/>
      </c>
      <c r="E28" s="190">
        <f>HOUR(D8)*3600+MINUTE(D8)*60+SECOND(D8)</f>
        <v>0</v>
      </c>
      <c r="F28" s="92" t="str">
        <f t="shared" ref="F28" si="167">IFERROR(250/G28*3.6,"")</f>
        <v/>
      </c>
      <c r="G28" s="190">
        <f>HOUR(F8)*3600+MINUTE(F8)*60+SECOND(F8)</f>
        <v>0</v>
      </c>
      <c r="H28" s="92" t="str">
        <f t="shared" ref="H28" si="168">IFERROR(250/I28*3.6,"")</f>
        <v/>
      </c>
      <c r="I28" s="190">
        <f>HOUR(H8)*3600+MINUTE(H8)*60+SECOND(H8)</f>
        <v>0</v>
      </c>
      <c r="J28" s="92" t="str">
        <f t="shared" ref="J28" si="169">IFERROR(250/K28*3.6,"")</f>
        <v/>
      </c>
      <c r="K28" s="190">
        <f>HOUR(J8)*3600+MINUTE(J8)*60+SECOND(J8)</f>
        <v>0</v>
      </c>
      <c r="L28" s="93" t="str">
        <f t="shared" ref="L28" si="170">IFERROR(250/M28*3.6,"")</f>
        <v/>
      </c>
      <c r="M28" s="191">
        <f>HOUR(L8)*3600+MINUTE(L8)*60+SECOND(L8)</f>
        <v>0</v>
      </c>
      <c r="N28" s="94" t="str">
        <f t="shared" ref="N28" si="171">IFERROR(250/O28*3.6,"")</f>
        <v/>
      </c>
      <c r="O28" s="190">
        <f>HOUR(N8)*3600+MINUTE(N8)*60+SECOND(N8)</f>
        <v>0</v>
      </c>
      <c r="P28" s="94" t="str">
        <f t="shared" ref="P28" si="172">IFERROR(250/Q28*3.6,"")</f>
        <v/>
      </c>
      <c r="Q28" s="190">
        <f>HOUR(P8)*3600+MINUTE(P8)*60+SECOND(P8)</f>
        <v>0</v>
      </c>
      <c r="R28" s="94" t="str">
        <f t="shared" ref="R28" si="173">IFERROR(250/S28*3.6,"")</f>
        <v/>
      </c>
      <c r="S28" s="190">
        <f>HOUR(R8)*3600+MINUTE(R8)*60+SECOND(R8)</f>
        <v>0</v>
      </c>
      <c r="T28" s="94" t="str">
        <f t="shared" ref="T28" si="174">IFERROR(250/U28*3.6,"")</f>
        <v/>
      </c>
      <c r="U28" s="190">
        <f>HOUR(T8)*3600+MINUTE(T8)*60+SECOND(T8)</f>
        <v>0</v>
      </c>
      <c r="V28" s="94" t="str">
        <f t="shared" ref="V28" si="175">IFERROR(250/W28*3.6,"")</f>
        <v/>
      </c>
      <c r="W28" s="190">
        <f>HOUR(V8)*3600+MINUTE(V8)*60+SECOND(V8)</f>
        <v>0</v>
      </c>
      <c r="X28" s="95" t="str">
        <f t="shared" ref="X28" si="176">IFERROR(250/Y28*3.6,"")</f>
        <v/>
      </c>
      <c r="Y28" s="191">
        <f>HOUR(X8)*3600+MINUTE(X8)*60+SECOND(X8)</f>
        <v>0</v>
      </c>
      <c r="Z28" s="96" t="str">
        <f t="shared" ref="Z28" si="177">IFERROR(250/AA28*3.6,"")</f>
        <v/>
      </c>
      <c r="AA28" s="190">
        <f>HOUR(Z8)*3600+MINUTE(Z8)*60+SECOND(Z8)</f>
        <v>0</v>
      </c>
      <c r="AB28" s="96" t="str">
        <f t="shared" ref="AB28" si="178">IFERROR(250/AC28*3.6,"")</f>
        <v/>
      </c>
      <c r="AC28" s="190">
        <f>HOUR(AB8)*3600+MINUTE(AB8)*60+SECOND(AB8)</f>
        <v>0</v>
      </c>
      <c r="AD28" s="96" t="str">
        <f t="shared" ref="AD28" si="179">IFERROR(250/AE28*3.6,"")</f>
        <v/>
      </c>
      <c r="AE28" s="190">
        <f>HOUR(AD8)*3600+MINUTE(AD8)*60+SECOND(AD8)</f>
        <v>0</v>
      </c>
      <c r="AF28" s="96" t="str">
        <f t="shared" ref="AF28" si="180">IFERROR(250/AG28*3.6,"")</f>
        <v/>
      </c>
      <c r="AG28" s="190">
        <f>HOUR(AF8)*3600+MINUTE(AF8)*60+SECOND(AF8)</f>
        <v>0</v>
      </c>
      <c r="AH28" s="96" t="str">
        <f t="shared" ref="AH28" si="181">IFERROR(250/AI28*3.6,"")</f>
        <v/>
      </c>
      <c r="AI28" s="190">
        <f>HOUR(AH8)*3600+MINUTE(AH8)*60+SECOND(AH8)</f>
        <v>0</v>
      </c>
      <c r="AJ28" s="97" t="str">
        <f t="shared" ref="AJ28" si="182">IFERROR(250/AK28*3.6,"")</f>
        <v/>
      </c>
      <c r="AK28" s="191">
        <f>HOUR(AJ8)*3600+MINUTE(AJ8)*60+SECOND(AJ8)</f>
        <v>0</v>
      </c>
      <c r="AL28" s="98" t="str">
        <f t="shared" ref="AL28" si="183">IFERROR(250/AM28*3.6,"")</f>
        <v/>
      </c>
      <c r="AM28" s="190">
        <f>HOUR(AL8)*3600+MINUTE(AL8)*60+SECOND(AL8)</f>
        <v>0</v>
      </c>
      <c r="AN28" s="98" t="str">
        <f t="shared" ref="AN28" si="184">IFERROR(250/AO28*3.6,"")</f>
        <v/>
      </c>
      <c r="AO28" s="190">
        <f>HOUR(AN8)*3600+MINUTE(AN8)*60+SECOND(AN8)</f>
        <v>0</v>
      </c>
      <c r="AP28" s="98" t="str">
        <f t="shared" ref="AP28" si="185">IFERROR(250/AQ28*3.6,"")</f>
        <v/>
      </c>
      <c r="AQ28" s="190">
        <f>HOUR(AP8)*3600+MINUTE(AP8)*60+SECOND(AP8)</f>
        <v>0</v>
      </c>
      <c r="AR28" s="98" t="str">
        <f t="shared" ref="AR28" si="186">IFERROR(250/AS28*3.6,"")</f>
        <v/>
      </c>
      <c r="AS28" s="190">
        <f>HOUR(AR8)*3600+MINUTE(AR8)*60+SECOND(AR8)</f>
        <v>0</v>
      </c>
      <c r="AT28" s="98" t="str">
        <f t="shared" ref="AT28" si="187">IFERROR(250/AU28*3.6,"")</f>
        <v/>
      </c>
      <c r="AU28" s="190">
        <f>HOUR(AT8)*3600+MINUTE(AT8)*60+SECOND(AT8)</f>
        <v>0</v>
      </c>
      <c r="AV28" s="99" t="str">
        <f t="shared" ref="AV28" si="188">IFERROR(250/AW28*3.6,"")</f>
        <v/>
      </c>
      <c r="AW28" s="66"/>
      <c r="AX28" s="111" t="s">
        <v>275</v>
      </c>
      <c r="AY28" s="37"/>
      <c r="AZ28" s="50">
        <v>24</v>
      </c>
      <c r="BA28" s="42" t="str">
        <f ca="1">OFFSET(INDEX(eleves,MATCH(AZ28,numero,0),MATCH($BA$3,classe,0)),0,1)</f>
        <v>Tristan</v>
      </c>
      <c r="BB28" s="55" t="str">
        <f ca="1">OFFSET(INDEX(eleves,MATCH(AZ28,numero,0),MATCH($BA$3,classe,0)),0,2)</f>
        <v>g</v>
      </c>
    </row>
    <row r="29" spans="1:103" ht="36" customHeight="1" thickBot="1" x14ac:dyDescent="0.25">
      <c r="A29" s="112" t="s">
        <v>275</v>
      </c>
      <c r="B29" s="65" t="str">
        <f>IFERROR(250/C29*3.6,"")</f>
        <v/>
      </c>
      <c r="C29" s="192">
        <f>ABS((HOUR(B9)*3600+MINUTE(B9)*60+SECOND(B9))-(HOUR(B8)*3600+MINUTE(B8)*60+SECOND(B8)))</f>
        <v>0</v>
      </c>
      <c r="D29" s="65" t="str">
        <f t="shared" ref="D29" si="189">IFERROR(250/E29*3.6,"")</f>
        <v/>
      </c>
      <c r="E29" s="192">
        <f>ABS((HOUR(D9)*3600+MINUTE(D9)*60+SECOND(D9))-(HOUR(D8)*3600+MINUTE(D8)*60+SECOND(D8)))</f>
        <v>0</v>
      </c>
      <c r="F29" s="65" t="str">
        <f t="shared" ref="F29" si="190">IFERROR(250/G29*3.6,"")</f>
        <v/>
      </c>
      <c r="G29" s="192">
        <f>ABS((HOUR(F9)*3600+MINUTE(F9)*60+SECOND(F9))-(HOUR(F8)*3600+MINUTE(F8)*60+SECOND(F8)))</f>
        <v>0</v>
      </c>
      <c r="H29" s="65" t="str">
        <f t="shared" ref="H29" si="191">IFERROR(250/I29*3.6,"")</f>
        <v/>
      </c>
      <c r="I29" s="192">
        <f>ABS((HOUR(H9)*3600+MINUTE(H9)*60+SECOND(H9))-(HOUR(H8)*3600+MINUTE(H8)*60+SECOND(H8)))</f>
        <v>0</v>
      </c>
      <c r="J29" s="65" t="str">
        <f t="shared" ref="J29" si="192">IFERROR(250/K29*3.6,"")</f>
        <v/>
      </c>
      <c r="K29" s="192">
        <f>ABS((HOUR(J9)*3600+MINUTE(J9)*60+SECOND(J9))-(HOUR(J8)*3600+MINUTE(J8)*60+SECOND(J8)))</f>
        <v>0</v>
      </c>
      <c r="L29" s="71" t="str">
        <f t="shared" ref="L29" si="193">IFERROR(250/M29*3.6,"")</f>
        <v/>
      </c>
      <c r="M29" s="193">
        <f>ABS((HOUR(L9)*3600+MINUTE(L9)*60+SECOND(L9))-(HOUR(L8)*3600+MINUTE(L8)*60+SECOND(L8)))</f>
        <v>0</v>
      </c>
      <c r="N29" s="68" t="str">
        <f t="shared" ref="N29" si="194">IFERROR(250/O29*3.6,"")</f>
        <v/>
      </c>
      <c r="O29" s="192">
        <f>ABS((HOUR(N9)*3600+MINUTE(N9)*60+SECOND(N9))-(HOUR(N8)*3600+MINUTE(N8)*60+SECOND(N8)))</f>
        <v>0</v>
      </c>
      <c r="P29" s="68" t="str">
        <f t="shared" ref="P29" si="195">IFERROR(250/Q29*3.6,"")</f>
        <v/>
      </c>
      <c r="Q29" s="192">
        <f>ABS((HOUR(P9)*3600+MINUTE(P9)*60+SECOND(P9))-(HOUR(P8)*3600+MINUTE(P8)*60+SECOND(P8)))</f>
        <v>0</v>
      </c>
      <c r="R29" s="68" t="str">
        <f t="shared" ref="R29" si="196">IFERROR(250/S29*3.6,"")</f>
        <v/>
      </c>
      <c r="S29" s="192">
        <f>ABS((HOUR(R9)*3600+MINUTE(R9)*60+SECOND(R9))-(HOUR(R8)*3600+MINUTE(R8)*60+SECOND(R8)))</f>
        <v>0</v>
      </c>
      <c r="T29" s="68" t="str">
        <f t="shared" ref="T29" si="197">IFERROR(250/U29*3.6,"")</f>
        <v/>
      </c>
      <c r="U29" s="192">
        <f>ABS((HOUR(T9)*3600+MINUTE(T9)*60+SECOND(T9))-(HOUR(T8)*3600+MINUTE(T8)*60+SECOND(T8)))</f>
        <v>0</v>
      </c>
      <c r="V29" s="68" t="str">
        <f t="shared" ref="V29" si="198">IFERROR(250/W29*3.6,"")</f>
        <v/>
      </c>
      <c r="W29" s="192">
        <f>ABS((HOUR(V9)*3600+MINUTE(V9)*60+SECOND(V9))-(HOUR(V8)*3600+MINUTE(V8)*60+SECOND(V8)))</f>
        <v>0</v>
      </c>
      <c r="X29" s="72" t="str">
        <f t="shared" ref="X29" si="199">IFERROR(250/Y29*3.6,"")</f>
        <v/>
      </c>
      <c r="Y29" s="193">
        <f>ABS((HOUR(X9)*3600+MINUTE(X9)*60+SECOND(X9))-(HOUR(X8)*3600+MINUTE(X8)*60+SECOND(X8)))</f>
        <v>0</v>
      </c>
      <c r="Z29" s="69" t="str">
        <f t="shared" ref="Z29" si="200">IFERROR(250/AA29*3.6,"")</f>
        <v/>
      </c>
      <c r="AA29" s="192">
        <f>ABS((HOUR(Z9)*3600+MINUTE(Z9)*60+SECOND(Z9))-(HOUR(Z8)*3600+MINUTE(Z8)*60+SECOND(Z8)))</f>
        <v>0</v>
      </c>
      <c r="AB29" s="69" t="str">
        <f t="shared" ref="AB29" si="201">IFERROR(250/AC29*3.6,"")</f>
        <v/>
      </c>
      <c r="AC29" s="192">
        <f>ABS((HOUR(AB9)*3600+MINUTE(AB9)*60+SECOND(AB9))-(HOUR(AB8)*3600+MINUTE(AB8)*60+SECOND(AB8)))</f>
        <v>0</v>
      </c>
      <c r="AD29" s="69" t="str">
        <f t="shared" ref="AD29" si="202">IFERROR(250/AE29*3.6,"")</f>
        <v/>
      </c>
      <c r="AE29" s="192">
        <f>ABS((HOUR(AD9)*3600+MINUTE(AD9)*60+SECOND(AD9))-(HOUR(AD8)*3600+MINUTE(AD8)*60+SECOND(AD8)))</f>
        <v>0</v>
      </c>
      <c r="AF29" s="69" t="str">
        <f t="shared" ref="AF29" si="203">IFERROR(250/AG29*3.6,"")</f>
        <v/>
      </c>
      <c r="AG29" s="192">
        <f>ABS((HOUR(AF9)*3600+MINUTE(AF9)*60+SECOND(AF9))-(HOUR(AF8)*3600+MINUTE(AF8)*60+SECOND(AF8)))</f>
        <v>0</v>
      </c>
      <c r="AH29" s="69" t="str">
        <f t="shared" ref="AH29" si="204">IFERROR(250/AI29*3.6,"")</f>
        <v/>
      </c>
      <c r="AI29" s="192">
        <f>ABS((HOUR(AH9)*3600+MINUTE(AH9)*60+SECOND(AH9))-(HOUR(AH8)*3600+MINUTE(AH8)*60+SECOND(AH8)))</f>
        <v>0</v>
      </c>
      <c r="AJ29" s="73" t="str">
        <f t="shared" ref="AJ29" si="205">IFERROR(250/AK29*3.6,"")</f>
        <v/>
      </c>
      <c r="AK29" s="193">
        <f>ABS((HOUR(AJ9)*3600+MINUTE(AJ9)*60+SECOND(AJ9))-(HOUR(AJ8)*3600+MINUTE(AJ8)*60+SECOND(AJ8)))</f>
        <v>0</v>
      </c>
      <c r="AL29" s="70" t="str">
        <f t="shared" ref="AL29" si="206">IFERROR(250/AM29*3.6,"")</f>
        <v/>
      </c>
      <c r="AM29" s="192">
        <f>ABS((HOUR(AL9)*3600+MINUTE(AL9)*60+SECOND(AL9))-(HOUR(AL8)*3600+MINUTE(AL8)*60+SECOND(AL8)))</f>
        <v>0</v>
      </c>
      <c r="AN29" s="70" t="str">
        <f t="shared" ref="AN29" si="207">IFERROR(250/AO29*3.6,"")</f>
        <v/>
      </c>
      <c r="AO29" s="192">
        <f>ABS((HOUR(AN9)*3600+MINUTE(AN9)*60+SECOND(AN9))-(HOUR(AN8)*3600+MINUTE(AN8)*60+SECOND(AN8)))</f>
        <v>0</v>
      </c>
      <c r="AP29" s="70" t="str">
        <f t="shared" ref="AP29" si="208">IFERROR(250/AQ29*3.6,"")</f>
        <v/>
      </c>
      <c r="AQ29" s="192">
        <f>ABS((HOUR(AP9)*3600+MINUTE(AP9)*60+SECOND(AP9))-(HOUR(AP8)*3600+MINUTE(AP8)*60+SECOND(AP8)))</f>
        <v>0</v>
      </c>
      <c r="AR29" s="70" t="str">
        <f t="shared" ref="AR29" si="209">IFERROR(250/AS29*3.6,"")</f>
        <v/>
      </c>
      <c r="AS29" s="192">
        <f>ABS((HOUR(AR9)*3600+MINUTE(AR9)*60+SECOND(AR9))-(HOUR(AR8)*3600+MINUTE(AR8)*60+SECOND(AR8)))</f>
        <v>0</v>
      </c>
      <c r="AT29" s="70" t="str">
        <f t="shared" ref="AT29" si="210">IFERROR(250/AU29*3.6,"")</f>
        <v/>
      </c>
      <c r="AU29" s="192">
        <f>ABS((HOUR(AT9)*3600+MINUTE(AT9)*60+SECOND(AT9))-(HOUR(AT8)*3600+MINUTE(AT8)*60+SECOND(AT8)))</f>
        <v>0</v>
      </c>
      <c r="AV29" s="101" t="str">
        <f t="shared" ref="AV29" si="211">IFERROR(250/AW29*3.6,"")</f>
        <v/>
      </c>
      <c r="AW29" s="77"/>
      <c r="AX29" s="112" t="s">
        <v>275</v>
      </c>
      <c r="AY29" s="37"/>
      <c r="AZ29" s="18"/>
      <c r="BA29" s="18"/>
      <c r="BB29" s="18"/>
    </row>
    <row r="30" spans="1:103" s="18" customFormat="1" ht="36" customHeight="1" thickBot="1" x14ac:dyDescent="0.3">
      <c r="A30" s="113" t="s">
        <v>277</v>
      </c>
      <c r="B30" s="103" t="str">
        <f>IFERROR(500/C30*3.6,"")</f>
        <v/>
      </c>
      <c r="C30" s="194">
        <f>HOUR(B9)*3600+MINUTE(B9)*60+SECOND(B9)</f>
        <v>0</v>
      </c>
      <c r="D30" s="103" t="str">
        <f t="shared" ref="D30" si="212">IFERROR(500/E30*3.6,"")</f>
        <v/>
      </c>
      <c r="E30" s="194">
        <f>HOUR(D9)*3600+MINUTE(D9)*60+SECOND(D9)</f>
        <v>0</v>
      </c>
      <c r="F30" s="103" t="str">
        <f t="shared" ref="F30" si="213">IFERROR(500/G30*3.6,"")</f>
        <v/>
      </c>
      <c r="G30" s="194">
        <f>HOUR(F9)*3600+MINUTE(F9)*60+SECOND(F9)</f>
        <v>0</v>
      </c>
      <c r="H30" s="103" t="str">
        <f t="shared" ref="H30" si="214">IFERROR(500/I30*3.6,"")</f>
        <v/>
      </c>
      <c r="I30" s="194">
        <f>HOUR(H9)*3600+MINUTE(H9)*60+SECOND(H9)</f>
        <v>0</v>
      </c>
      <c r="J30" s="103" t="str">
        <f t="shared" ref="J30" si="215">IFERROR(500/K30*3.6,"")</f>
        <v/>
      </c>
      <c r="K30" s="194">
        <f>HOUR(J9)*3600+MINUTE(J9)*60+SECOND(J9)</f>
        <v>0</v>
      </c>
      <c r="L30" s="104" t="str">
        <f t="shared" ref="L30" si="216">IFERROR(500/M30*3.6,"")</f>
        <v/>
      </c>
      <c r="M30" s="195">
        <f>HOUR(L9)*3600+MINUTE(L9)*60+SECOND(L9)</f>
        <v>0</v>
      </c>
      <c r="N30" s="105" t="str">
        <f t="shared" ref="N30" si="217">IFERROR(500/O30*3.6,"")</f>
        <v/>
      </c>
      <c r="O30" s="194">
        <f>HOUR(N9)*3600+MINUTE(N9)*60+SECOND(N9)</f>
        <v>0</v>
      </c>
      <c r="P30" s="105" t="str">
        <f t="shared" ref="P30" si="218">IFERROR(500/Q30*3.6,"")</f>
        <v/>
      </c>
      <c r="Q30" s="194">
        <f>HOUR(P9)*3600+MINUTE(P9)*60+SECOND(P9)</f>
        <v>0</v>
      </c>
      <c r="R30" s="105" t="str">
        <f t="shared" ref="R30" si="219">IFERROR(500/S30*3.6,"")</f>
        <v/>
      </c>
      <c r="S30" s="194">
        <f>HOUR(R9)*3600+MINUTE(R9)*60+SECOND(R9)</f>
        <v>0</v>
      </c>
      <c r="T30" s="105" t="str">
        <f t="shared" ref="T30" si="220">IFERROR(500/U30*3.6,"")</f>
        <v/>
      </c>
      <c r="U30" s="194">
        <f>HOUR(T9)*3600+MINUTE(T9)*60+SECOND(T9)</f>
        <v>0</v>
      </c>
      <c r="V30" s="105" t="str">
        <f t="shared" ref="V30" si="221">IFERROR(500/W30*3.6,"")</f>
        <v/>
      </c>
      <c r="W30" s="194">
        <f>HOUR(V9)*3600+MINUTE(V9)*60+SECOND(V9)</f>
        <v>0</v>
      </c>
      <c r="X30" s="106" t="str">
        <f t="shared" ref="X30" si="222">IFERROR(500/Y30*3.6,"")</f>
        <v/>
      </c>
      <c r="Y30" s="195">
        <f>HOUR(X9)*3600+MINUTE(X9)*60+SECOND(X9)</f>
        <v>0</v>
      </c>
      <c r="Z30" s="107" t="str">
        <f t="shared" ref="Z30" si="223">IFERROR(500/AA30*3.6,"")</f>
        <v/>
      </c>
      <c r="AA30" s="194">
        <f>HOUR(Z9)*3600+MINUTE(Z9)*60+SECOND(Z9)</f>
        <v>0</v>
      </c>
      <c r="AB30" s="107" t="str">
        <f t="shared" ref="AB30" si="224">IFERROR(500/AC30*3.6,"")</f>
        <v/>
      </c>
      <c r="AC30" s="194">
        <f>HOUR(AB9)*3600+MINUTE(AB9)*60+SECOND(AB9)</f>
        <v>0</v>
      </c>
      <c r="AD30" s="107" t="str">
        <f t="shared" ref="AD30" si="225">IFERROR(500/AE30*3.6,"")</f>
        <v/>
      </c>
      <c r="AE30" s="194">
        <f>HOUR(AD9)*3600+MINUTE(AD9)*60+SECOND(AD9)</f>
        <v>0</v>
      </c>
      <c r="AF30" s="107" t="str">
        <f t="shared" ref="AF30" si="226">IFERROR(500/AG30*3.6,"")</f>
        <v/>
      </c>
      <c r="AG30" s="194">
        <f>HOUR(AF9)*3600+MINUTE(AF9)*60+SECOND(AF9)</f>
        <v>0</v>
      </c>
      <c r="AH30" s="107" t="str">
        <f t="shared" ref="AH30" si="227">IFERROR(500/AI30*3.6,"")</f>
        <v/>
      </c>
      <c r="AI30" s="194">
        <f>HOUR(AH9)*3600+MINUTE(AH9)*60+SECOND(AH9)</f>
        <v>0</v>
      </c>
      <c r="AJ30" s="108" t="str">
        <f t="shared" ref="AJ30" si="228">IFERROR(500/AK30*3.6,"")</f>
        <v/>
      </c>
      <c r="AK30" s="195">
        <f>HOUR(AJ9)*3600+MINUTE(AJ9)*60+SECOND(AJ9)</f>
        <v>0</v>
      </c>
      <c r="AL30" s="109" t="str">
        <f t="shared" ref="AL30" si="229">IFERROR(500/AM30*3.6,"")</f>
        <v/>
      </c>
      <c r="AM30" s="194">
        <f>HOUR(AL9)*3600+MINUTE(AL9)*60+SECOND(AL9)</f>
        <v>0</v>
      </c>
      <c r="AN30" s="109" t="str">
        <f t="shared" ref="AN30" si="230">IFERROR(500/AO30*3.6,"")</f>
        <v/>
      </c>
      <c r="AO30" s="194">
        <f>HOUR(AN9)*3600+MINUTE(AN9)*60+SECOND(AN9)</f>
        <v>0</v>
      </c>
      <c r="AP30" s="109" t="str">
        <f t="shared" ref="AP30" si="231">IFERROR(500/AQ30*3.6,"")</f>
        <v/>
      </c>
      <c r="AQ30" s="194">
        <f>HOUR(AP9)*3600+MINUTE(AP9)*60+SECOND(AP9)</f>
        <v>0</v>
      </c>
      <c r="AR30" s="109" t="str">
        <f t="shared" ref="AR30" si="232">IFERROR(500/AS30*3.6,"")</f>
        <v/>
      </c>
      <c r="AS30" s="194">
        <f>HOUR(AR9)*3600+MINUTE(AR9)*60+SECOND(AR9)</f>
        <v>0</v>
      </c>
      <c r="AT30" s="109" t="str">
        <f t="shared" ref="AT30" si="233">IFERROR(500/AU30*3.6,"")</f>
        <v/>
      </c>
      <c r="AU30" s="194">
        <f>HOUR(AT9)*3600+MINUTE(AT9)*60+SECOND(AT9)</f>
        <v>0</v>
      </c>
      <c r="AV30" s="110" t="str">
        <f t="shared" ref="AV30" si="234">IFERROR(500/AW30*3.6,"")</f>
        <v/>
      </c>
      <c r="AW30" s="67"/>
      <c r="AX30" s="113" t="s">
        <v>277</v>
      </c>
      <c r="AY30" s="27"/>
      <c r="AZ30" s="27"/>
      <c r="BA30" s="5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</row>
    <row r="31" spans="1:103" s="18" customFormat="1" ht="36" customHeight="1" x14ac:dyDescent="0.25">
      <c r="A31" s="114" t="s">
        <v>275</v>
      </c>
      <c r="B31" s="65" t="str">
        <f>IFERROR(250/C31*3.6,"")</f>
        <v/>
      </c>
      <c r="C31" s="196">
        <f>HOUR(B10)*3600+MINUTE(B10)*60+SECOND(B10)</f>
        <v>0</v>
      </c>
      <c r="D31" s="65" t="str">
        <f t="shared" ref="D31" si="235">IFERROR(250/E31*3.6,"")</f>
        <v/>
      </c>
      <c r="E31" s="196">
        <f>HOUR(D10)*3600+MINUTE(D10)*60+SECOND(D10)</f>
        <v>0</v>
      </c>
      <c r="F31" s="65" t="str">
        <f t="shared" ref="F31" si="236">IFERROR(250/G31*3.6,"")</f>
        <v/>
      </c>
      <c r="G31" s="196">
        <f>HOUR(F10)*3600+MINUTE(F10)*60+SECOND(F10)</f>
        <v>0</v>
      </c>
      <c r="H31" s="65" t="str">
        <f t="shared" ref="H31" si="237">IFERROR(250/I31*3.6,"")</f>
        <v/>
      </c>
      <c r="I31" s="196">
        <f>HOUR(H10)*3600+MINUTE(H10)*60+SECOND(H10)</f>
        <v>0</v>
      </c>
      <c r="J31" s="65" t="str">
        <f t="shared" ref="J31" si="238">IFERROR(250/K31*3.6,"")</f>
        <v/>
      </c>
      <c r="K31" s="196">
        <f>HOUR(J10)*3600+MINUTE(J10)*60+SECOND(J10)</f>
        <v>0</v>
      </c>
      <c r="L31" s="71" t="str">
        <f t="shared" ref="L31" si="239">IFERROR(250/M31*3.6,"")</f>
        <v/>
      </c>
      <c r="M31" s="197">
        <f>HOUR(L10)*3600+MINUTE(L10)*60+SECOND(L10)</f>
        <v>0</v>
      </c>
      <c r="N31" s="68" t="str">
        <f t="shared" ref="N31" si="240">IFERROR(250/O31*3.6,"")</f>
        <v/>
      </c>
      <c r="O31" s="196">
        <f>HOUR(N10)*3600+MINUTE(N10)*60+SECOND(N10)</f>
        <v>0</v>
      </c>
      <c r="P31" s="68" t="str">
        <f t="shared" ref="P31" si="241">IFERROR(250/Q31*3.6,"")</f>
        <v/>
      </c>
      <c r="Q31" s="196">
        <f>HOUR(P10)*3600+MINUTE(P10)*60+SECOND(P10)</f>
        <v>0</v>
      </c>
      <c r="R31" s="68" t="str">
        <f t="shared" ref="R31" si="242">IFERROR(250/S31*3.6,"")</f>
        <v/>
      </c>
      <c r="S31" s="196">
        <f>HOUR(R10)*3600+MINUTE(R10)*60+SECOND(R10)</f>
        <v>0</v>
      </c>
      <c r="T31" s="68" t="str">
        <f t="shared" ref="T31" si="243">IFERROR(250/U31*3.6,"")</f>
        <v/>
      </c>
      <c r="U31" s="196">
        <f>HOUR(T10)*3600+MINUTE(T10)*60+SECOND(T10)</f>
        <v>0</v>
      </c>
      <c r="V31" s="68" t="str">
        <f t="shared" ref="V31" si="244">IFERROR(250/W31*3.6,"")</f>
        <v/>
      </c>
      <c r="W31" s="196">
        <f>HOUR(V10)*3600+MINUTE(V10)*60+SECOND(V10)</f>
        <v>0</v>
      </c>
      <c r="X31" s="72" t="str">
        <f t="shared" ref="X31" si="245">IFERROR(250/Y31*3.6,"")</f>
        <v/>
      </c>
      <c r="Y31" s="197">
        <f>HOUR(X10)*3600+MINUTE(X10)*60+SECOND(X10)</f>
        <v>0</v>
      </c>
      <c r="Z31" s="69" t="str">
        <f t="shared" ref="Z31" si="246">IFERROR(250/AA31*3.6,"")</f>
        <v/>
      </c>
      <c r="AA31" s="196">
        <f>HOUR(Z10)*3600+MINUTE(Z10)*60+SECOND(Z10)</f>
        <v>0</v>
      </c>
      <c r="AB31" s="69" t="str">
        <f t="shared" ref="AB31" si="247">IFERROR(250/AC31*3.6,"")</f>
        <v/>
      </c>
      <c r="AC31" s="196">
        <f>HOUR(AB10)*3600+MINUTE(AB10)*60+SECOND(AB10)</f>
        <v>0</v>
      </c>
      <c r="AD31" s="69" t="str">
        <f t="shared" ref="AD31" si="248">IFERROR(250/AE31*3.6,"")</f>
        <v/>
      </c>
      <c r="AE31" s="196">
        <f>HOUR(AD10)*3600+MINUTE(AD10)*60+SECOND(AD10)</f>
        <v>0</v>
      </c>
      <c r="AF31" s="69" t="str">
        <f t="shared" ref="AF31" si="249">IFERROR(250/AG31*3.6,"")</f>
        <v/>
      </c>
      <c r="AG31" s="196">
        <f>HOUR(AF10)*3600+MINUTE(AF10)*60+SECOND(AF10)</f>
        <v>0</v>
      </c>
      <c r="AH31" s="69" t="str">
        <f t="shared" ref="AH31" si="250">IFERROR(250/AI31*3.6,"")</f>
        <v/>
      </c>
      <c r="AI31" s="196">
        <f>HOUR(AH10)*3600+MINUTE(AH10)*60+SECOND(AH10)</f>
        <v>0</v>
      </c>
      <c r="AJ31" s="73" t="str">
        <f t="shared" ref="AJ31" si="251">IFERROR(250/AK31*3.6,"")</f>
        <v/>
      </c>
      <c r="AK31" s="197">
        <f>HOUR(AJ10)*3600+MINUTE(AJ10)*60+SECOND(AJ10)</f>
        <v>0</v>
      </c>
      <c r="AL31" s="70" t="str">
        <f t="shared" ref="AL31" si="252">IFERROR(250/AM31*3.6,"")</f>
        <v/>
      </c>
      <c r="AM31" s="196">
        <f>HOUR(AL10)*3600+MINUTE(AL10)*60+SECOND(AL10)</f>
        <v>0</v>
      </c>
      <c r="AN31" s="70" t="str">
        <f t="shared" ref="AN31" si="253">IFERROR(250/AO31*3.6,"")</f>
        <v/>
      </c>
      <c r="AO31" s="196">
        <f>HOUR(AN10)*3600+MINUTE(AN10)*60+SECOND(AN10)</f>
        <v>0</v>
      </c>
      <c r="AP31" s="70" t="str">
        <f t="shared" ref="AP31" si="254">IFERROR(250/AQ31*3.6,"")</f>
        <v/>
      </c>
      <c r="AQ31" s="196">
        <f>HOUR(AP10)*3600+MINUTE(AP10)*60+SECOND(AP10)</f>
        <v>0</v>
      </c>
      <c r="AR31" s="70" t="str">
        <f t="shared" ref="AR31" si="255">IFERROR(250/AS31*3.6,"")</f>
        <v/>
      </c>
      <c r="AS31" s="196">
        <f>HOUR(AR10)*3600+MINUTE(AR10)*60+SECOND(AR10)</f>
        <v>0</v>
      </c>
      <c r="AT31" s="70" t="str">
        <f t="shared" ref="AT31" si="256">IFERROR(250/AU31*3.6,"")</f>
        <v/>
      </c>
      <c r="AU31" s="196">
        <f>HOUR(AT10)*3600+MINUTE(AT10)*60+SECOND(AT10)</f>
        <v>0</v>
      </c>
      <c r="AV31" s="74" t="str">
        <f t="shared" ref="AV31" si="257">IFERROR(250/AW31*3.6,"")</f>
        <v/>
      </c>
      <c r="AW31" s="66"/>
      <c r="AX31" s="114" t="s">
        <v>275</v>
      </c>
      <c r="AY31" s="27"/>
      <c r="AZ31" s="27"/>
      <c r="BA31" s="5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</row>
    <row r="32" spans="1:103" s="18" customFormat="1" ht="36" customHeight="1" thickBot="1" x14ac:dyDescent="0.3">
      <c r="A32" s="114" t="s">
        <v>275</v>
      </c>
      <c r="B32" s="65" t="str">
        <f>IFERROR(250/C32*3.6,"")</f>
        <v/>
      </c>
      <c r="C32" s="192">
        <f>ABS((HOUR(B11)*3600+MINUTE(B11)*60+SECOND(B11))-(HOUR(B10)*3600+MINUTE(B10)*60+SECOND(B10)))</f>
        <v>0</v>
      </c>
      <c r="D32" s="65" t="str">
        <f t="shared" ref="D32" si="258">IFERROR(250/E32*3.6,"")</f>
        <v/>
      </c>
      <c r="E32" s="192">
        <f>ABS((HOUR(D11)*3600+MINUTE(D11)*60+SECOND(D11))-(HOUR(D10)*3600+MINUTE(D10)*60+SECOND(D10)))</f>
        <v>0</v>
      </c>
      <c r="F32" s="65" t="str">
        <f t="shared" ref="F32" si="259">IFERROR(250/G32*3.6,"")</f>
        <v/>
      </c>
      <c r="G32" s="192">
        <f>ABS((HOUR(F11)*3600+MINUTE(F11)*60+SECOND(F11))-(HOUR(F10)*3600+MINUTE(F10)*60+SECOND(F10)))</f>
        <v>0</v>
      </c>
      <c r="H32" s="65" t="str">
        <f t="shared" ref="H32" si="260">IFERROR(250/I32*3.6,"")</f>
        <v/>
      </c>
      <c r="I32" s="192">
        <f>ABS((HOUR(H11)*3600+MINUTE(H11)*60+SECOND(H11))-(HOUR(H10)*3600+MINUTE(H10)*60+SECOND(H10)))</f>
        <v>0</v>
      </c>
      <c r="J32" s="65" t="str">
        <f t="shared" ref="J32" si="261">IFERROR(250/K32*3.6,"")</f>
        <v/>
      </c>
      <c r="K32" s="192">
        <f>ABS((HOUR(J11)*3600+MINUTE(J11)*60+SECOND(J11))-(HOUR(J10)*3600+MINUTE(J10)*60+SECOND(J10)))</f>
        <v>0</v>
      </c>
      <c r="L32" s="71" t="str">
        <f t="shared" ref="L32" si="262">IFERROR(250/M32*3.6,"")</f>
        <v/>
      </c>
      <c r="M32" s="193">
        <f>ABS((HOUR(L11)*3600+MINUTE(L11)*60+SECOND(L11))-(HOUR(L10)*3600+MINUTE(L10)*60+SECOND(L10)))</f>
        <v>0</v>
      </c>
      <c r="N32" s="68" t="str">
        <f t="shared" ref="N32" si="263">IFERROR(250/O32*3.6,"")</f>
        <v/>
      </c>
      <c r="O32" s="192">
        <f>ABS((HOUR(N11)*3600+MINUTE(N11)*60+SECOND(N11))-(HOUR(N10)*3600+MINUTE(N10)*60+SECOND(N10)))</f>
        <v>0</v>
      </c>
      <c r="P32" s="68" t="str">
        <f t="shared" ref="P32" si="264">IFERROR(250/Q32*3.6,"")</f>
        <v/>
      </c>
      <c r="Q32" s="192">
        <f>ABS((HOUR(P11)*3600+MINUTE(P11)*60+SECOND(P11))-(HOUR(P10)*3600+MINUTE(P10)*60+SECOND(P10)))</f>
        <v>0</v>
      </c>
      <c r="R32" s="68" t="str">
        <f t="shared" ref="R32" si="265">IFERROR(250/S32*3.6,"")</f>
        <v/>
      </c>
      <c r="S32" s="192">
        <f>ABS((HOUR(R11)*3600+MINUTE(R11)*60+SECOND(R11))-(HOUR(R10)*3600+MINUTE(R10)*60+SECOND(R10)))</f>
        <v>0</v>
      </c>
      <c r="T32" s="68" t="str">
        <f t="shared" ref="T32" si="266">IFERROR(250/U32*3.6,"")</f>
        <v/>
      </c>
      <c r="U32" s="192">
        <f>ABS((HOUR(T11)*3600+MINUTE(T11)*60+SECOND(T11))-(HOUR(T10)*3600+MINUTE(T10)*60+SECOND(T10)))</f>
        <v>0</v>
      </c>
      <c r="V32" s="68" t="str">
        <f t="shared" ref="V32" si="267">IFERROR(250/W32*3.6,"")</f>
        <v/>
      </c>
      <c r="W32" s="192">
        <f>ABS((HOUR(V11)*3600+MINUTE(V11)*60+SECOND(V11))-(HOUR(V10)*3600+MINUTE(V10)*60+SECOND(V10)))</f>
        <v>0</v>
      </c>
      <c r="X32" s="72" t="str">
        <f t="shared" ref="X32" si="268">IFERROR(250/Y32*3.6,"")</f>
        <v/>
      </c>
      <c r="Y32" s="193">
        <f>ABS((HOUR(X11)*3600+MINUTE(X11)*60+SECOND(X11))-(HOUR(X10)*3600+MINUTE(X10)*60+SECOND(X10)))</f>
        <v>0</v>
      </c>
      <c r="Z32" s="69" t="str">
        <f t="shared" ref="Z32" si="269">IFERROR(250/AA32*3.6,"")</f>
        <v/>
      </c>
      <c r="AA32" s="192">
        <f>ABS((HOUR(Z11)*3600+MINUTE(Z11)*60+SECOND(Z11))-(HOUR(Z10)*3600+MINUTE(Z10)*60+SECOND(Z10)))</f>
        <v>0</v>
      </c>
      <c r="AB32" s="69" t="str">
        <f t="shared" ref="AB32" si="270">IFERROR(250/AC32*3.6,"")</f>
        <v/>
      </c>
      <c r="AC32" s="192">
        <f>ABS((HOUR(AB11)*3600+MINUTE(AB11)*60+SECOND(AB11))-(HOUR(AB10)*3600+MINUTE(AB10)*60+SECOND(AB10)))</f>
        <v>0</v>
      </c>
      <c r="AD32" s="69" t="str">
        <f t="shared" ref="AD32" si="271">IFERROR(250/AE32*3.6,"")</f>
        <v/>
      </c>
      <c r="AE32" s="192">
        <f>ABS((HOUR(AD11)*3600+MINUTE(AD11)*60+SECOND(AD11))-(HOUR(AD10)*3600+MINUTE(AD10)*60+SECOND(AD10)))</f>
        <v>0</v>
      </c>
      <c r="AF32" s="69" t="str">
        <f t="shared" ref="AF32" si="272">IFERROR(250/AG32*3.6,"")</f>
        <v/>
      </c>
      <c r="AG32" s="192">
        <f>ABS((HOUR(AF11)*3600+MINUTE(AF11)*60+SECOND(AF11))-(HOUR(AF10)*3600+MINUTE(AF10)*60+SECOND(AF10)))</f>
        <v>0</v>
      </c>
      <c r="AH32" s="69" t="str">
        <f t="shared" ref="AH32" si="273">IFERROR(250/AI32*3.6,"")</f>
        <v/>
      </c>
      <c r="AI32" s="192">
        <f>ABS((HOUR(AH11)*3600+MINUTE(AH11)*60+SECOND(AH11))-(HOUR(AH10)*3600+MINUTE(AH10)*60+SECOND(AH10)))</f>
        <v>0</v>
      </c>
      <c r="AJ32" s="73" t="str">
        <f t="shared" ref="AJ32" si="274">IFERROR(250/AK32*3.6,"")</f>
        <v/>
      </c>
      <c r="AK32" s="193">
        <f>ABS((HOUR(AJ11)*3600+MINUTE(AJ11)*60+SECOND(AJ11))-(HOUR(AJ10)*3600+MINUTE(AJ10)*60+SECOND(AJ10)))</f>
        <v>0</v>
      </c>
      <c r="AL32" s="70" t="str">
        <f t="shared" ref="AL32" si="275">IFERROR(250/AM32*3.6,"")</f>
        <v/>
      </c>
      <c r="AM32" s="192">
        <f>ABS((HOUR(AL11)*3600+MINUTE(AL11)*60+SECOND(AL11))-(HOUR(AL10)*3600+MINUTE(AL10)*60+SECOND(AL10)))</f>
        <v>0</v>
      </c>
      <c r="AN32" s="70" t="str">
        <f t="shared" ref="AN32" si="276">IFERROR(250/AO32*3.6,"")</f>
        <v/>
      </c>
      <c r="AO32" s="192">
        <f>ABS((HOUR(AN11)*3600+MINUTE(AN11)*60+SECOND(AN11))-(HOUR(AN10)*3600+MINUTE(AN10)*60+SECOND(AN10)))</f>
        <v>0</v>
      </c>
      <c r="AP32" s="70" t="str">
        <f t="shared" ref="AP32" si="277">IFERROR(250/AQ32*3.6,"")</f>
        <v/>
      </c>
      <c r="AQ32" s="192">
        <f>ABS((HOUR(AP11)*3600+MINUTE(AP11)*60+SECOND(AP11))-(HOUR(AP10)*3600+MINUTE(AP10)*60+SECOND(AP10)))</f>
        <v>0</v>
      </c>
      <c r="AR32" s="70" t="str">
        <f t="shared" ref="AR32" si="278">IFERROR(250/AS32*3.6,"")</f>
        <v/>
      </c>
      <c r="AS32" s="192">
        <f>ABS((HOUR(AR11)*3600+MINUTE(AR11)*60+SECOND(AR11))-(HOUR(AR10)*3600+MINUTE(AR10)*60+SECOND(AR10)))</f>
        <v>0</v>
      </c>
      <c r="AT32" s="70" t="str">
        <f t="shared" ref="AT32" si="279">IFERROR(250/AU32*3.6,"")</f>
        <v/>
      </c>
      <c r="AU32" s="192">
        <f>ABS((HOUR(AT11)*3600+MINUTE(AT11)*60+SECOND(AT11))-(HOUR(AT10)*3600+MINUTE(AT10)*60+SECOND(AT10)))</f>
        <v>0</v>
      </c>
      <c r="AV32" s="74" t="str">
        <f t="shared" ref="AV32" si="280">IFERROR(250/AW32*3.6,"")</f>
        <v/>
      </c>
      <c r="AW32" s="77"/>
      <c r="AX32" s="114" t="s">
        <v>275</v>
      </c>
      <c r="AY32" s="27"/>
      <c r="AZ32" s="27"/>
      <c r="BA32" s="5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</row>
    <row r="33" spans="1:103" s="18" customFormat="1" ht="36" customHeight="1" x14ac:dyDescent="0.25">
      <c r="A33" s="114" t="s">
        <v>278</v>
      </c>
      <c r="B33" s="65" t="str">
        <f>IFERROR(500/C33*3.6,"")</f>
        <v/>
      </c>
      <c r="C33" s="198">
        <f>HOUR(B11)*3600+MINUTE(B11)*60+SECOND(B11)</f>
        <v>0</v>
      </c>
      <c r="D33" s="65" t="str">
        <f t="shared" ref="D33" si="281">IFERROR(500/E33*3.6,"")</f>
        <v/>
      </c>
      <c r="E33" s="198">
        <f>HOUR(D11)*3600+MINUTE(D11)*60+SECOND(D11)</f>
        <v>0</v>
      </c>
      <c r="F33" s="65" t="str">
        <f t="shared" ref="F33" si="282">IFERROR(500/G33*3.6,"")</f>
        <v/>
      </c>
      <c r="G33" s="198">
        <f>HOUR(F11)*3600+MINUTE(F11)*60+SECOND(F11)</f>
        <v>0</v>
      </c>
      <c r="H33" s="65" t="str">
        <f t="shared" ref="H33" si="283">IFERROR(500/I33*3.6,"")</f>
        <v/>
      </c>
      <c r="I33" s="198">
        <f>HOUR(H11)*3600+MINUTE(H11)*60+SECOND(H11)</f>
        <v>0</v>
      </c>
      <c r="J33" s="65" t="str">
        <f t="shared" ref="J33" si="284">IFERROR(500/K33*3.6,"")</f>
        <v/>
      </c>
      <c r="K33" s="198">
        <f>HOUR(J11)*3600+MINUTE(J11)*60+SECOND(J11)</f>
        <v>0</v>
      </c>
      <c r="L33" s="71" t="str">
        <f t="shared" ref="L33" si="285">IFERROR(500/M33*3.6,"")</f>
        <v/>
      </c>
      <c r="M33" s="199">
        <f>HOUR(L11)*3600+MINUTE(L11)*60+SECOND(L11)</f>
        <v>0</v>
      </c>
      <c r="N33" s="68" t="str">
        <f t="shared" ref="N33" si="286">IFERROR(500/O33*3.6,"")</f>
        <v/>
      </c>
      <c r="O33" s="198">
        <f>HOUR(N11)*3600+MINUTE(N11)*60+SECOND(N11)</f>
        <v>0</v>
      </c>
      <c r="P33" s="68" t="str">
        <f t="shared" ref="P33" si="287">IFERROR(500/Q33*3.6,"")</f>
        <v/>
      </c>
      <c r="Q33" s="198">
        <f>HOUR(P11)*3600+MINUTE(P11)*60+SECOND(P11)</f>
        <v>0</v>
      </c>
      <c r="R33" s="68" t="str">
        <f t="shared" ref="R33" si="288">IFERROR(500/S33*3.6,"")</f>
        <v/>
      </c>
      <c r="S33" s="198">
        <f>HOUR(R11)*3600+MINUTE(R11)*60+SECOND(R11)</f>
        <v>0</v>
      </c>
      <c r="T33" s="68" t="str">
        <f t="shared" ref="T33" si="289">IFERROR(500/U33*3.6,"")</f>
        <v/>
      </c>
      <c r="U33" s="198">
        <f>HOUR(T11)*3600+MINUTE(T11)*60+SECOND(T11)</f>
        <v>0</v>
      </c>
      <c r="V33" s="68" t="str">
        <f t="shared" ref="V33" si="290">IFERROR(500/W33*3.6,"")</f>
        <v/>
      </c>
      <c r="W33" s="198">
        <f>HOUR(V11)*3600+MINUTE(V11)*60+SECOND(V11)</f>
        <v>0</v>
      </c>
      <c r="X33" s="72" t="str">
        <f t="shared" ref="X33" si="291">IFERROR(500/Y33*3.6,"")</f>
        <v/>
      </c>
      <c r="Y33" s="199">
        <f>HOUR(X11)*3600+MINUTE(X11)*60+SECOND(X11)</f>
        <v>0</v>
      </c>
      <c r="Z33" s="69" t="str">
        <f t="shared" ref="Z33" si="292">IFERROR(500/AA33*3.6,"")</f>
        <v/>
      </c>
      <c r="AA33" s="198">
        <f>HOUR(Z11)*3600+MINUTE(Z11)*60+SECOND(Z11)</f>
        <v>0</v>
      </c>
      <c r="AB33" s="69" t="str">
        <f t="shared" ref="AB33" si="293">IFERROR(500/AC33*3.6,"")</f>
        <v/>
      </c>
      <c r="AC33" s="198">
        <f>HOUR(AB11)*3600+MINUTE(AB11)*60+SECOND(AB11)</f>
        <v>0</v>
      </c>
      <c r="AD33" s="69" t="str">
        <f t="shared" ref="AD33" si="294">IFERROR(500/AE33*3.6,"")</f>
        <v/>
      </c>
      <c r="AE33" s="198">
        <f>HOUR(AD11)*3600+MINUTE(AD11)*60+SECOND(AD11)</f>
        <v>0</v>
      </c>
      <c r="AF33" s="69" t="str">
        <f t="shared" ref="AF33" si="295">IFERROR(500/AG33*3.6,"")</f>
        <v/>
      </c>
      <c r="AG33" s="198">
        <f>HOUR(AF11)*3600+MINUTE(AF11)*60+SECOND(AF11)</f>
        <v>0</v>
      </c>
      <c r="AH33" s="69" t="str">
        <f t="shared" ref="AH33" si="296">IFERROR(500/AI33*3.6,"")</f>
        <v/>
      </c>
      <c r="AI33" s="198">
        <f>HOUR(AH11)*3600+MINUTE(AH11)*60+SECOND(AH11)</f>
        <v>0</v>
      </c>
      <c r="AJ33" s="73" t="str">
        <f t="shared" ref="AJ33" si="297">IFERROR(500/AK33*3.6,"")</f>
        <v/>
      </c>
      <c r="AK33" s="199">
        <f>HOUR(AJ11)*3600+MINUTE(AJ11)*60+SECOND(AJ11)</f>
        <v>0</v>
      </c>
      <c r="AL33" s="70" t="str">
        <f t="shared" ref="AL33" si="298">IFERROR(500/AM33*3.6,"")</f>
        <v/>
      </c>
      <c r="AM33" s="198">
        <f>HOUR(AL11)*3600+MINUTE(AL11)*60+SECOND(AL11)</f>
        <v>0</v>
      </c>
      <c r="AN33" s="70" t="str">
        <f t="shared" ref="AN33" si="299">IFERROR(500/AO33*3.6,"")</f>
        <v/>
      </c>
      <c r="AO33" s="198">
        <f>HOUR(AN11)*3600+MINUTE(AN11)*60+SECOND(AN11)</f>
        <v>0</v>
      </c>
      <c r="AP33" s="70" t="str">
        <f t="shared" ref="AP33" si="300">IFERROR(500/AQ33*3.6,"")</f>
        <v/>
      </c>
      <c r="AQ33" s="198">
        <f>HOUR(AP11)*3600+MINUTE(AP11)*60+SECOND(AP11)</f>
        <v>0</v>
      </c>
      <c r="AR33" s="70" t="str">
        <f t="shared" ref="AR33" si="301">IFERROR(500/AS33*3.6,"")</f>
        <v/>
      </c>
      <c r="AS33" s="198">
        <f>HOUR(AR11)*3600+MINUTE(AR11)*60+SECOND(AR11)</f>
        <v>0</v>
      </c>
      <c r="AT33" s="70" t="str">
        <f t="shared" ref="AT33" si="302">IFERROR(500/AU33*3.6,"")</f>
        <v/>
      </c>
      <c r="AU33" s="198">
        <f>HOUR(AT11)*3600+MINUTE(AT11)*60+SECOND(AT11)</f>
        <v>0</v>
      </c>
      <c r="AV33" s="74" t="str">
        <f t="shared" ref="AV33" si="303">IFERROR(500/AW33*3.6,"")</f>
        <v/>
      </c>
      <c r="AW33" s="67"/>
      <c r="AX33" s="114" t="s">
        <v>278</v>
      </c>
      <c r="AY33" s="27"/>
      <c r="AZ33" s="27"/>
      <c r="BA33" s="5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</row>
    <row r="34" spans="1:103" s="18" customFormat="1" x14ac:dyDescent="0.25">
      <c r="A34" s="37"/>
      <c r="B34" s="22"/>
      <c r="D34" s="22"/>
      <c r="F34" s="22"/>
      <c r="H34" s="22"/>
      <c r="J34" s="22"/>
      <c r="L34" s="22"/>
      <c r="M34" s="39"/>
      <c r="N34" s="22"/>
      <c r="P34" s="22"/>
      <c r="R34" s="22"/>
      <c r="T34" s="22"/>
      <c r="V34" s="22"/>
      <c r="X34" s="22"/>
      <c r="Y34" s="39"/>
      <c r="Z34" s="22"/>
      <c r="AB34" s="22"/>
      <c r="AD34" s="22"/>
      <c r="AF34" s="22"/>
      <c r="AH34" s="22"/>
      <c r="AJ34" s="22"/>
      <c r="AK34" s="39"/>
      <c r="AL34" s="22"/>
      <c r="AN34" s="22"/>
      <c r="AP34" s="22"/>
      <c r="AR34" s="22"/>
      <c r="AT34" s="22"/>
      <c r="AV34" s="22"/>
      <c r="AW34" s="38"/>
      <c r="AX34" s="37"/>
      <c r="AY34" s="27"/>
      <c r="AZ34" s="27"/>
      <c r="BA34" s="5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</row>
    <row r="35" spans="1:103" s="18" customFormat="1" x14ac:dyDescent="0.25">
      <c r="A35" s="37"/>
      <c r="B35" s="22"/>
      <c r="D35" s="22"/>
      <c r="F35" s="22"/>
      <c r="H35" s="22"/>
      <c r="J35" s="22"/>
      <c r="L35" s="22"/>
      <c r="M35" s="39"/>
      <c r="N35" s="22"/>
      <c r="P35" s="22"/>
      <c r="R35" s="22"/>
      <c r="T35" s="22"/>
      <c r="V35" s="22"/>
      <c r="X35" s="22"/>
      <c r="Y35" s="39"/>
      <c r="Z35" s="22"/>
      <c r="AB35" s="22"/>
      <c r="AD35" s="22"/>
      <c r="AF35" s="22"/>
      <c r="AH35" s="22"/>
      <c r="AJ35" s="22"/>
      <c r="AK35" s="39"/>
      <c r="AL35" s="22"/>
      <c r="AN35" s="22"/>
      <c r="AP35" s="22"/>
      <c r="AR35" s="22"/>
      <c r="AT35" s="22"/>
      <c r="AV35" s="22"/>
      <c r="AW35" s="38"/>
      <c r="AX35" s="37"/>
      <c r="AY35" s="27"/>
      <c r="AZ35" s="27"/>
      <c r="BA35" s="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</row>
    <row r="36" spans="1:103" s="18" customFormat="1" x14ac:dyDescent="0.25">
      <c r="A36" s="37"/>
      <c r="B36" s="251" t="s">
        <v>141</v>
      </c>
      <c r="C36" s="251"/>
      <c r="D36" s="251"/>
      <c r="F36" s="22"/>
      <c r="H36" s="22"/>
      <c r="J36" s="22"/>
      <c r="L36" s="22"/>
      <c r="M36" s="39"/>
      <c r="N36" s="22"/>
      <c r="P36" s="22"/>
      <c r="R36" s="22"/>
      <c r="T36" s="22"/>
      <c r="V36" s="22"/>
      <c r="X36" s="22"/>
      <c r="Z36" s="22"/>
      <c r="AB36" s="22"/>
      <c r="AD36" s="22"/>
      <c r="AF36" s="22"/>
      <c r="AH36" s="22"/>
      <c r="AJ36" s="22"/>
      <c r="AK36" s="39"/>
      <c r="AL36" s="22"/>
      <c r="AN36" s="22"/>
      <c r="AP36" s="22"/>
      <c r="AR36" s="22"/>
      <c r="AT36" s="22"/>
      <c r="AV36" s="22"/>
      <c r="AW36" s="38"/>
      <c r="AX36" s="23"/>
      <c r="AY36" s="27"/>
      <c r="AZ36" s="27"/>
      <c r="BA36" s="5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</row>
    <row r="37" spans="1:103" s="18" customFormat="1" x14ac:dyDescent="0.25">
      <c r="A37" s="37"/>
      <c r="B37" s="115"/>
      <c r="D37" s="22"/>
      <c r="F37" s="22"/>
      <c r="H37" s="22"/>
      <c r="J37" s="22"/>
      <c r="L37" s="22"/>
      <c r="N37" s="22"/>
      <c r="P37" s="22"/>
      <c r="R37" s="22"/>
      <c r="T37" s="22"/>
      <c r="V37" s="22"/>
      <c r="X37" s="22"/>
      <c r="Z37" s="22"/>
      <c r="AB37" s="22"/>
      <c r="AD37" s="22"/>
      <c r="AF37" s="22"/>
      <c r="AH37" s="22"/>
      <c r="AJ37" s="22"/>
      <c r="AK37" s="39"/>
      <c r="AL37" s="22"/>
      <c r="AN37" s="22"/>
      <c r="AP37" s="22"/>
      <c r="AR37" s="22"/>
      <c r="AT37" s="22"/>
      <c r="AV37" s="22"/>
      <c r="AW37" s="38"/>
      <c r="AX37" s="23"/>
      <c r="AY37" s="27"/>
      <c r="AZ37" s="27"/>
      <c r="BA37" s="5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</row>
    <row r="38" spans="1:103" s="18" customFormat="1" x14ac:dyDescent="0.25">
      <c r="A38" s="37"/>
      <c r="B38" s="22"/>
      <c r="D38" s="22"/>
      <c r="F38" s="22"/>
      <c r="H38" s="22"/>
      <c r="J38" s="22"/>
      <c r="L38" s="22"/>
      <c r="N38" s="22"/>
      <c r="P38" s="22"/>
      <c r="R38" s="22"/>
      <c r="T38" s="22"/>
      <c r="V38" s="22"/>
      <c r="X38" s="22"/>
      <c r="Z38" s="22"/>
      <c r="AB38" s="22"/>
      <c r="AD38" s="22"/>
      <c r="AF38" s="22"/>
      <c r="AH38" s="22"/>
      <c r="AJ38" s="22"/>
      <c r="AK38" s="39"/>
      <c r="AL38" s="22"/>
      <c r="AN38" s="22"/>
      <c r="AP38" s="22"/>
      <c r="AR38" s="22"/>
      <c r="AT38" s="22"/>
      <c r="AV38" s="22"/>
      <c r="AW38" s="38"/>
      <c r="AX38" s="23"/>
      <c r="AY38" s="27"/>
      <c r="AZ38" s="27"/>
      <c r="BA38" s="5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</row>
    <row r="39" spans="1:103" s="18" customFormat="1" x14ac:dyDescent="0.25">
      <c r="A39" s="37"/>
      <c r="B39" s="22"/>
      <c r="D39" s="22"/>
      <c r="F39" s="22"/>
      <c r="H39" s="22"/>
      <c r="J39" s="22"/>
      <c r="L39" s="22"/>
      <c r="N39" s="22"/>
      <c r="P39" s="22"/>
      <c r="R39" s="22"/>
      <c r="T39" s="22"/>
      <c r="V39" s="22"/>
      <c r="X39" s="22"/>
      <c r="Z39" s="22"/>
      <c r="AB39" s="22"/>
      <c r="AD39" s="22"/>
      <c r="AF39" s="22"/>
      <c r="AH39" s="22"/>
      <c r="AJ39" s="22"/>
      <c r="AL39" s="22"/>
      <c r="AN39" s="22"/>
      <c r="AP39" s="22"/>
      <c r="AR39" s="22"/>
      <c r="AT39" s="22"/>
      <c r="AV39" s="22"/>
      <c r="AW39" s="38"/>
      <c r="AX39" s="23"/>
      <c r="AY39" s="27"/>
      <c r="AZ39" s="27"/>
      <c r="BA39" s="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</row>
    <row r="40" spans="1:103" s="18" customFormat="1" x14ac:dyDescent="0.25">
      <c r="A40" s="37"/>
      <c r="B40" s="22"/>
      <c r="D40" s="22"/>
      <c r="F40" s="22"/>
      <c r="H40" s="22"/>
      <c r="J40" s="22"/>
      <c r="L40" s="22"/>
      <c r="N40" s="22"/>
      <c r="P40" s="22"/>
      <c r="R40" s="22"/>
      <c r="T40" s="22"/>
      <c r="V40" s="22"/>
      <c r="X40" s="22"/>
      <c r="Z40" s="22"/>
      <c r="AB40" s="22"/>
      <c r="AD40" s="22"/>
      <c r="AF40" s="22"/>
      <c r="AH40" s="22"/>
      <c r="AJ40" s="22"/>
      <c r="AL40" s="22"/>
      <c r="AN40" s="22"/>
      <c r="AP40" s="22"/>
      <c r="AR40" s="22"/>
      <c r="AT40" s="22"/>
      <c r="AV40" s="22"/>
      <c r="AW40" s="38"/>
      <c r="AX40" s="23"/>
      <c r="AY40" s="27"/>
      <c r="AZ40" s="27"/>
      <c r="BA40" s="5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</row>
    <row r="41" spans="1:103" s="18" customFormat="1" x14ac:dyDescent="0.25">
      <c r="A41" s="37"/>
      <c r="B41" s="22"/>
      <c r="D41" s="22"/>
      <c r="F41" s="22"/>
      <c r="H41" s="22"/>
      <c r="J41" s="22"/>
      <c r="L41" s="22"/>
      <c r="N41" s="22"/>
      <c r="P41" s="22"/>
      <c r="R41" s="22"/>
      <c r="T41" s="22"/>
      <c r="V41" s="22"/>
      <c r="X41" s="22"/>
      <c r="Z41" s="22"/>
      <c r="AB41" s="22"/>
      <c r="AD41" s="22"/>
      <c r="AF41" s="22"/>
      <c r="AH41" s="22"/>
      <c r="AJ41" s="22"/>
      <c r="AL41" s="22"/>
      <c r="AN41" s="22"/>
      <c r="AP41" s="22"/>
      <c r="AR41" s="22"/>
      <c r="AT41" s="22"/>
      <c r="AV41" s="22"/>
      <c r="AW41" s="38"/>
      <c r="AX41" s="23"/>
      <c r="AY41" s="27"/>
      <c r="AZ41" s="27"/>
      <c r="BA41" s="5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</row>
    <row r="42" spans="1:103" s="18" customFormat="1" x14ac:dyDescent="0.25">
      <c r="A42" s="37"/>
      <c r="B42" s="22"/>
      <c r="D42" s="22"/>
      <c r="F42" s="22"/>
      <c r="H42" s="22"/>
      <c r="J42" s="22"/>
      <c r="L42" s="22"/>
      <c r="N42" s="22"/>
      <c r="P42" s="22"/>
      <c r="R42" s="22"/>
      <c r="T42" s="22"/>
      <c r="V42" s="22"/>
      <c r="X42" s="22"/>
      <c r="Z42" s="22"/>
      <c r="AB42" s="22"/>
      <c r="AD42" s="22"/>
      <c r="AF42" s="22"/>
      <c r="AH42" s="22"/>
      <c r="AJ42" s="22"/>
      <c r="AL42" s="22"/>
      <c r="AN42" s="22"/>
      <c r="AP42" s="22"/>
      <c r="AR42" s="22"/>
      <c r="AT42" s="22"/>
      <c r="AV42" s="22"/>
      <c r="AW42" s="38"/>
      <c r="AX42" s="23"/>
      <c r="AY42" s="27"/>
      <c r="AZ42" s="27"/>
      <c r="BA42" s="5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</row>
    <row r="43" spans="1:103" s="18" customFormat="1" x14ac:dyDescent="0.25">
      <c r="A43" s="37"/>
      <c r="B43" s="22"/>
      <c r="D43" s="22"/>
      <c r="F43" s="22"/>
      <c r="H43" s="22"/>
      <c r="J43" s="22"/>
      <c r="L43" s="22"/>
      <c r="N43" s="22"/>
      <c r="P43" s="22"/>
      <c r="R43" s="22"/>
      <c r="T43" s="22"/>
      <c r="V43" s="22"/>
      <c r="X43" s="22"/>
      <c r="Z43" s="22"/>
      <c r="AB43" s="22"/>
      <c r="AD43" s="22"/>
      <c r="AF43" s="22"/>
      <c r="AH43" s="22"/>
      <c r="AJ43" s="22"/>
      <c r="AL43" s="22"/>
      <c r="AN43" s="22"/>
      <c r="AP43" s="22"/>
      <c r="AR43" s="22"/>
      <c r="AT43" s="22"/>
      <c r="AV43" s="22"/>
      <c r="AW43" s="38"/>
      <c r="AX43" s="23"/>
      <c r="AY43" s="27"/>
      <c r="AZ43" s="27"/>
      <c r="BA43" s="5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</row>
    <row r="44" spans="1:103" s="18" customFormat="1" x14ac:dyDescent="0.25">
      <c r="A44" s="37"/>
      <c r="B44" s="22"/>
      <c r="D44" s="22"/>
      <c r="F44" s="22"/>
      <c r="H44" s="22"/>
      <c r="J44" s="22"/>
      <c r="L44" s="22"/>
      <c r="N44" s="22"/>
      <c r="P44" s="22"/>
      <c r="R44" s="22"/>
      <c r="T44" s="22"/>
      <c r="V44" s="22"/>
      <c r="X44" s="22"/>
      <c r="Z44" s="22"/>
      <c r="AB44" s="22"/>
      <c r="AD44" s="22"/>
      <c r="AF44" s="22"/>
      <c r="AH44" s="22"/>
      <c r="AJ44" s="22"/>
      <c r="AL44" s="22"/>
      <c r="AN44" s="22"/>
      <c r="AP44" s="22"/>
      <c r="AR44" s="22"/>
      <c r="AT44" s="22"/>
      <c r="AV44" s="22"/>
      <c r="AW44" s="38"/>
      <c r="AX44" s="23"/>
      <c r="AY44" s="27"/>
      <c r="AZ44" s="27"/>
      <c r="BA44" s="5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</row>
    <row r="45" spans="1:103" s="18" customFormat="1" x14ac:dyDescent="0.25">
      <c r="A45" s="37"/>
      <c r="B45" s="22"/>
      <c r="D45" s="22"/>
      <c r="F45" s="22"/>
      <c r="H45" s="22"/>
      <c r="J45" s="22"/>
      <c r="L45" s="22"/>
      <c r="N45" s="22"/>
      <c r="P45" s="22"/>
      <c r="R45" s="22"/>
      <c r="T45" s="22"/>
      <c r="V45" s="22"/>
      <c r="X45" s="22"/>
      <c r="Z45" s="22"/>
      <c r="AB45" s="22"/>
      <c r="AD45" s="22"/>
      <c r="AF45" s="22"/>
      <c r="AH45" s="22"/>
      <c r="AJ45" s="22"/>
      <c r="AL45" s="22"/>
      <c r="AN45" s="22"/>
      <c r="AP45" s="22"/>
      <c r="AR45" s="22"/>
      <c r="AT45" s="22"/>
      <c r="AV45" s="22"/>
      <c r="AW45" s="38"/>
      <c r="AX45" s="23"/>
      <c r="AY45" s="27"/>
      <c r="AZ45" s="27"/>
      <c r="BA45" s="5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</row>
    <row r="46" spans="1:103" s="18" customFormat="1" x14ac:dyDescent="0.25">
      <c r="A46" s="37"/>
      <c r="B46" s="22"/>
      <c r="D46" s="22"/>
      <c r="F46" s="22"/>
      <c r="H46" s="22"/>
      <c r="J46" s="22"/>
      <c r="L46" s="22"/>
      <c r="N46" s="22"/>
      <c r="P46" s="22"/>
      <c r="R46" s="22"/>
      <c r="T46" s="22"/>
      <c r="V46" s="22"/>
      <c r="X46" s="22"/>
      <c r="Z46" s="22"/>
      <c r="AB46" s="22"/>
      <c r="AD46" s="22"/>
      <c r="AF46" s="22"/>
      <c r="AH46" s="22"/>
      <c r="AJ46" s="22"/>
      <c r="AL46" s="22"/>
      <c r="AN46" s="22"/>
      <c r="AP46" s="22"/>
      <c r="AR46" s="22"/>
      <c r="AT46" s="22"/>
      <c r="AV46" s="22"/>
      <c r="AW46" s="38"/>
      <c r="AX46" s="23"/>
      <c r="AY46" s="27"/>
      <c r="AZ46" s="27"/>
      <c r="BA46" s="5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</row>
    <row r="47" spans="1:103" s="18" customFormat="1" x14ac:dyDescent="0.25">
      <c r="A47" s="37"/>
      <c r="B47" s="22"/>
      <c r="D47" s="22"/>
      <c r="F47" s="22"/>
      <c r="H47" s="22"/>
      <c r="J47" s="22"/>
      <c r="L47" s="22"/>
      <c r="N47" s="22"/>
      <c r="P47" s="22"/>
      <c r="R47" s="22"/>
      <c r="T47" s="22"/>
      <c r="V47" s="22"/>
      <c r="X47" s="22"/>
      <c r="Z47" s="22"/>
      <c r="AB47" s="22"/>
      <c r="AD47" s="22"/>
      <c r="AF47" s="22"/>
      <c r="AH47" s="22"/>
      <c r="AJ47" s="22"/>
      <c r="AL47" s="22"/>
      <c r="AN47" s="22"/>
      <c r="AP47" s="22"/>
      <c r="AR47" s="22"/>
      <c r="AT47" s="22"/>
      <c r="AV47" s="22"/>
      <c r="AW47" s="38"/>
      <c r="AX47" s="23"/>
      <c r="AY47" s="27"/>
      <c r="AZ47" s="27"/>
      <c r="BA47" s="5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</row>
    <row r="48" spans="1:103" s="18" customFormat="1" x14ac:dyDescent="0.25">
      <c r="A48" s="37"/>
      <c r="B48" s="22"/>
      <c r="D48" s="22"/>
      <c r="F48" s="22"/>
      <c r="H48" s="22"/>
      <c r="J48" s="22"/>
      <c r="L48" s="22"/>
      <c r="N48" s="22"/>
      <c r="P48" s="22"/>
      <c r="R48" s="22"/>
      <c r="T48" s="22"/>
      <c r="V48" s="22"/>
      <c r="X48" s="22"/>
      <c r="Z48" s="22"/>
      <c r="AB48" s="22"/>
      <c r="AD48" s="22"/>
      <c r="AF48" s="22"/>
      <c r="AH48" s="22"/>
      <c r="AJ48" s="22"/>
      <c r="AL48" s="22"/>
      <c r="AN48" s="22"/>
      <c r="AP48" s="22"/>
      <c r="AR48" s="22"/>
      <c r="AT48" s="22"/>
      <c r="AV48" s="22"/>
      <c r="AW48" s="38"/>
      <c r="AX48" s="23"/>
      <c r="AY48" s="27"/>
      <c r="AZ48" s="27"/>
      <c r="BA48" s="5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</row>
    <row r="49" spans="1:103" s="18" customFormat="1" x14ac:dyDescent="0.25">
      <c r="A49" s="37"/>
      <c r="B49" s="22"/>
      <c r="D49" s="22"/>
      <c r="F49" s="22"/>
      <c r="H49" s="22"/>
      <c r="J49" s="22"/>
      <c r="L49" s="22"/>
      <c r="N49" s="22"/>
      <c r="P49" s="22"/>
      <c r="R49" s="22"/>
      <c r="T49" s="22"/>
      <c r="V49" s="22"/>
      <c r="X49" s="22"/>
      <c r="Z49" s="22"/>
      <c r="AB49" s="22"/>
      <c r="AD49" s="22"/>
      <c r="AF49" s="22"/>
      <c r="AH49" s="22"/>
      <c r="AJ49" s="22"/>
      <c r="AL49" s="22"/>
      <c r="AN49" s="22"/>
      <c r="AP49" s="22"/>
      <c r="AR49" s="22"/>
      <c r="AT49" s="22"/>
      <c r="AV49" s="22"/>
      <c r="AW49" s="38"/>
      <c r="AX49" s="23"/>
      <c r="AY49" s="27"/>
      <c r="AZ49" s="27"/>
      <c r="BA49" s="5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</row>
    <row r="50" spans="1:103" s="18" customFormat="1" x14ac:dyDescent="0.25">
      <c r="A50" s="37"/>
      <c r="B50" s="22"/>
      <c r="D50" s="22"/>
      <c r="F50" s="22"/>
      <c r="H50" s="22"/>
      <c r="J50" s="22"/>
      <c r="L50" s="22"/>
      <c r="N50" s="22"/>
      <c r="P50" s="22"/>
      <c r="R50" s="22"/>
      <c r="T50" s="22"/>
      <c r="V50" s="22"/>
      <c r="X50" s="22"/>
      <c r="Z50" s="22"/>
      <c r="AB50" s="22"/>
      <c r="AD50" s="22"/>
      <c r="AF50" s="22"/>
      <c r="AH50" s="22"/>
      <c r="AJ50" s="22"/>
      <c r="AL50" s="22"/>
      <c r="AN50" s="22"/>
      <c r="AP50" s="22"/>
      <c r="AR50" s="22"/>
      <c r="AT50" s="22"/>
      <c r="AV50" s="22"/>
      <c r="AW50" s="38"/>
      <c r="AX50" s="23"/>
      <c r="AY50" s="27"/>
      <c r="AZ50" s="27"/>
      <c r="BA50" s="5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</row>
    <row r="51" spans="1:103" s="18" customFormat="1" x14ac:dyDescent="0.25">
      <c r="A51" s="37"/>
      <c r="B51" s="22"/>
      <c r="D51" s="22"/>
      <c r="F51" s="22"/>
      <c r="H51" s="22"/>
      <c r="J51" s="22"/>
      <c r="L51" s="22"/>
      <c r="N51" s="22"/>
      <c r="P51" s="22"/>
      <c r="R51" s="22"/>
      <c r="T51" s="22"/>
      <c r="V51" s="22"/>
      <c r="X51" s="22"/>
      <c r="Z51" s="22"/>
      <c r="AB51" s="22"/>
      <c r="AD51" s="22"/>
      <c r="AF51" s="22"/>
      <c r="AH51" s="22"/>
      <c r="AJ51" s="22"/>
      <c r="AL51" s="22"/>
      <c r="AN51" s="22"/>
      <c r="AP51" s="22"/>
      <c r="AR51" s="22"/>
      <c r="AT51" s="22"/>
      <c r="AV51" s="22"/>
      <c r="AW51" s="38"/>
      <c r="AX51" s="23"/>
      <c r="AY51" s="27"/>
      <c r="AZ51" s="27"/>
      <c r="BA51" s="5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</row>
    <row r="52" spans="1:103" s="18" customFormat="1" x14ac:dyDescent="0.25">
      <c r="A52" s="37"/>
      <c r="B52" s="22"/>
      <c r="D52" s="22"/>
      <c r="F52" s="22"/>
      <c r="H52" s="22"/>
      <c r="J52" s="22"/>
      <c r="L52" s="22"/>
      <c r="N52" s="22"/>
      <c r="P52" s="22"/>
      <c r="R52" s="22"/>
      <c r="T52" s="22"/>
      <c r="V52" s="22"/>
      <c r="X52" s="22"/>
      <c r="Z52" s="22"/>
      <c r="AB52" s="22"/>
      <c r="AD52" s="22"/>
      <c r="AF52" s="22"/>
      <c r="AH52" s="22"/>
      <c r="AJ52" s="22"/>
      <c r="AL52" s="22"/>
      <c r="AN52" s="22"/>
      <c r="AP52" s="22"/>
      <c r="AR52" s="22"/>
      <c r="AT52" s="22"/>
      <c r="AV52" s="22"/>
      <c r="AW52" s="38"/>
      <c r="AX52" s="23"/>
      <c r="AY52" s="27"/>
      <c r="AZ52" s="27"/>
      <c r="BA52" s="5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</row>
    <row r="53" spans="1:103" s="18" customFormat="1" x14ac:dyDescent="0.25">
      <c r="A53" s="37"/>
      <c r="B53" s="22"/>
      <c r="D53" s="22"/>
      <c r="F53" s="22"/>
      <c r="H53" s="22"/>
      <c r="J53" s="22"/>
      <c r="L53" s="22"/>
      <c r="N53" s="22"/>
      <c r="P53" s="22"/>
      <c r="R53" s="22"/>
      <c r="T53" s="22"/>
      <c r="V53" s="22"/>
      <c r="X53" s="22"/>
      <c r="Z53" s="22"/>
      <c r="AB53" s="22"/>
      <c r="AD53" s="22"/>
      <c r="AF53" s="22"/>
      <c r="AH53" s="22"/>
      <c r="AJ53" s="22"/>
      <c r="AL53" s="22"/>
      <c r="AN53" s="22"/>
      <c r="AP53" s="22"/>
      <c r="AR53" s="22"/>
      <c r="AT53" s="22"/>
      <c r="AV53" s="22"/>
      <c r="AW53" s="38"/>
      <c r="AX53" s="23"/>
      <c r="AY53" s="27"/>
      <c r="AZ53" s="27"/>
      <c r="BA53" s="5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</row>
    <row r="54" spans="1:103" s="18" customFormat="1" x14ac:dyDescent="0.25">
      <c r="A54" s="37"/>
      <c r="B54" s="22"/>
      <c r="D54" s="22"/>
      <c r="F54" s="22"/>
      <c r="H54" s="22"/>
      <c r="J54" s="22"/>
      <c r="L54" s="22"/>
      <c r="N54" s="22"/>
      <c r="P54" s="22"/>
      <c r="R54" s="22"/>
      <c r="T54" s="22"/>
      <c r="V54" s="22"/>
      <c r="X54" s="22"/>
      <c r="Z54" s="22"/>
      <c r="AB54" s="22"/>
      <c r="AD54" s="22"/>
      <c r="AF54" s="22"/>
      <c r="AH54" s="22"/>
      <c r="AJ54" s="22"/>
      <c r="AL54" s="22"/>
      <c r="AN54" s="22"/>
      <c r="AP54" s="22"/>
      <c r="AR54" s="22"/>
      <c r="AT54" s="22"/>
      <c r="AV54" s="22"/>
      <c r="AW54" s="38"/>
      <c r="AX54" s="23"/>
      <c r="AY54" s="27"/>
      <c r="AZ54" s="27"/>
      <c r="BA54" s="5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</row>
    <row r="55" spans="1:103" s="18" customFormat="1" x14ac:dyDescent="0.25">
      <c r="A55" s="37"/>
      <c r="B55" s="22"/>
      <c r="D55" s="22"/>
      <c r="F55" s="22"/>
      <c r="H55" s="22"/>
      <c r="J55" s="22"/>
      <c r="L55" s="22"/>
      <c r="N55" s="22"/>
      <c r="P55" s="22"/>
      <c r="R55" s="22"/>
      <c r="T55" s="22"/>
      <c r="V55" s="22"/>
      <c r="X55" s="22"/>
      <c r="Z55" s="22"/>
      <c r="AB55" s="22"/>
      <c r="AD55" s="22"/>
      <c r="AF55" s="22"/>
      <c r="AH55" s="22"/>
      <c r="AJ55" s="22"/>
      <c r="AL55" s="22"/>
      <c r="AN55" s="22"/>
      <c r="AP55" s="22"/>
      <c r="AR55" s="22"/>
      <c r="AT55" s="22"/>
      <c r="AV55" s="22"/>
      <c r="AW55" s="38"/>
      <c r="AX55" s="23"/>
      <c r="AY55" s="27"/>
      <c r="AZ55" s="27"/>
      <c r="BA55" s="5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</row>
    <row r="56" spans="1:103" s="18" customFormat="1" x14ac:dyDescent="0.25">
      <c r="A56" s="37"/>
      <c r="B56" s="22"/>
      <c r="D56" s="22"/>
      <c r="F56" s="22"/>
      <c r="H56" s="22"/>
      <c r="J56" s="22"/>
      <c r="L56" s="22"/>
      <c r="N56" s="22"/>
      <c r="P56" s="22"/>
      <c r="R56" s="22"/>
      <c r="T56" s="22"/>
      <c r="V56" s="22"/>
      <c r="X56" s="22"/>
      <c r="Z56" s="22"/>
      <c r="AB56" s="22"/>
      <c r="AD56" s="22"/>
      <c r="AF56" s="22"/>
      <c r="AH56" s="22"/>
      <c r="AJ56" s="22"/>
      <c r="AL56" s="22"/>
      <c r="AN56" s="22"/>
      <c r="AP56" s="22"/>
      <c r="AR56" s="22"/>
      <c r="AT56" s="22"/>
      <c r="AV56" s="22"/>
      <c r="AW56" s="38"/>
      <c r="AX56" s="23"/>
      <c r="AY56" s="27"/>
      <c r="AZ56" s="27"/>
      <c r="BA56" s="5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</row>
    <row r="57" spans="1:103" s="18" customFormat="1" x14ac:dyDescent="0.25">
      <c r="A57" s="37"/>
      <c r="B57" s="22"/>
      <c r="D57" s="22"/>
      <c r="F57" s="22"/>
      <c r="H57" s="22"/>
      <c r="J57" s="22"/>
      <c r="L57" s="22"/>
      <c r="N57" s="22"/>
      <c r="P57" s="22"/>
      <c r="R57" s="22"/>
      <c r="T57" s="22"/>
      <c r="V57" s="22"/>
      <c r="X57" s="22"/>
      <c r="Z57" s="22"/>
      <c r="AB57" s="22"/>
      <c r="AD57" s="22"/>
      <c r="AF57" s="22"/>
      <c r="AH57" s="22"/>
      <c r="AJ57" s="22"/>
      <c r="AL57" s="22"/>
      <c r="AN57" s="22"/>
      <c r="AP57" s="22"/>
      <c r="AR57" s="22"/>
      <c r="AT57" s="22"/>
      <c r="AV57" s="22"/>
      <c r="AW57" s="38"/>
      <c r="AX57" s="23"/>
      <c r="AY57" s="27"/>
      <c r="AZ57" s="27"/>
      <c r="BA57" s="5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</row>
    <row r="58" spans="1:103" s="18" customFormat="1" x14ac:dyDescent="0.25">
      <c r="A58" s="37"/>
      <c r="B58" s="22"/>
      <c r="D58" s="22"/>
      <c r="F58" s="22"/>
      <c r="H58" s="22"/>
      <c r="J58" s="22"/>
      <c r="L58" s="22"/>
      <c r="N58" s="22"/>
      <c r="P58" s="22"/>
      <c r="R58" s="22"/>
      <c r="T58" s="22"/>
      <c r="V58" s="22"/>
      <c r="X58" s="22"/>
      <c r="Z58" s="22"/>
      <c r="AB58" s="22"/>
      <c r="AD58" s="22"/>
      <c r="AF58" s="22"/>
      <c r="AH58" s="22"/>
      <c r="AJ58" s="22"/>
      <c r="AL58" s="22"/>
      <c r="AN58" s="22"/>
      <c r="AP58" s="22"/>
      <c r="AR58" s="22"/>
      <c r="AT58" s="22"/>
      <c r="AV58" s="22"/>
      <c r="AW58" s="38"/>
      <c r="AX58" s="23"/>
      <c r="AY58" s="27"/>
      <c r="AZ58" s="27"/>
      <c r="BA58" s="5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</row>
    <row r="59" spans="1:103" s="18" customFormat="1" x14ac:dyDescent="0.25">
      <c r="A59" s="37"/>
      <c r="B59" s="22"/>
      <c r="D59" s="22"/>
      <c r="F59" s="22"/>
      <c r="H59" s="22"/>
      <c r="J59" s="22"/>
      <c r="L59" s="22"/>
      <c r="N59" s="22"/>
      <c r="P59" s="22"/>
      <c r="R59" s="22"/>
      <c r="T59" s="22"/>
      <c r="V59" s="22"/>
      <c r="X59" s="22"/>
      <c r="Z59" s="22"/>
      <c r="AB59" s="22"/>
      <c r="AD59" s="22"/>
      <c r="AF59" s="22"/>
      <c r="AH59" s="22"/>
      <c r="AJ59" s="22"/>
      <c r="AL59" s="22"/>
      <c r="AN59" s="22"/>
      <c r="AP59" s="22"/>
      <c r="AR59" s="22"/>
      <c r="AT59" s="22"/>
      <c r="AV59" s="22"/>
      <c r="AW59" s="38"/>
      <c r="AX59" s="23"/>
      <c r="AY59" s="27"/>
      <c r="AZ59" s="27"/>
      <c r="BA59" s="5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</row>
    <row r="60" spans="1:103" s="18" customFormat="1" x14ac:dyDescent="0.25">
      <c r="A60" s="37"/>
      <c r="B60" s="22"/>
      <c r="D60" s="22"/>
      <c r="F60" s="22"/>
      <c r="H60" s="22"/>
      <c r="J60" s="22"/>
      <c r="L60" s="22"/>
      <c r="N60" s="22"/>
      <c r="P60" s="22"/>
      <c r="R60" s="22"/>
      <c r="T60" s="22"/>
      <c r="V60" s="22"/>
      <c r="X60" s="22"/>
      <c r="Z60" s="22"/>
      <c r="AB60" s="22"/>
      <c r="AD60" s="22"/>
      <c r="AF60" s="22"/>
      <c r="AH60" s="22"/>
      <c r="AJ60" s="22"/>
      <c r="AL60" s="22"/>
      <c r="AN60" s="22"/>
      <c r="AP60" s="22"/>
      <c r="AR60" s="22"/>
      <c r="AT60" s="22"/>
      <c r="AV60" s="22"/>
      <c r="AW60" s="38"/>
      <c r="AX60" s="23"/>
      <c r="AY60" s="27"/>
      <c r="AZ60" s="27"/>
      <c r="BA60" s="5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</row>
    <row r="61" spans="1:103" s="18" customFormat="1" x14ac:dyDescent="0.25">
      <c r="A61" s="37"/>
      <c r="B61" s="22"/>
      <c r="D61" s="22"/>
      <c r="F61" s="22"/>
      <c r="H61" s="22"/>
      <c r="J61" s="22"/>
      <c r="L61" s="22"/>
      <c r="N61" s="22"/>
      <c r="P61" s="22"/>
      <c r="R61" s="22"/>
      <c r="T61" s="22"/>
      <c r="V61" s="22"/>
      <c r="X61" s="22"/>
      <c r="Z61" s="22"/>
      <c r="AB61" s="22"/>
      <c r="AD61" s="22"/>
      <c r="AF61" s="22"/>
      <c r="AH61" s="22"/>
      <c r="AJ61" s="22"/>
      <c r="AL61" s="22"/>
      <c r="AN61" s="22"/>
      <c r="AP61" s="22"/>
      <c r="AR61" s="22"/>
      <c r="AT61" s="22"/>
      <c r="AV61" s="22"/>
      <c r="AW61" s="38"/>
      <c r="AX61" s="23"/>
      <c r="AY61" s="27"/>
      <c r="AZ61" s="27"/>
      <c r="BA61" s="5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</row>
    <row r="62" spans="1:103" s="18" customFormat="1" x14ac:dyDescent="0.25">
      <c r="A62" s="37"/>
      <c r="B62" s="22"/>
      <c r="D62" s="22"/>
      <c r="F62" s="22"/>
      <c r="H62" s="22"/>
      <c r="J62" s="22"/>
      <c r="L62" s="22"/>
      <c r="N62" s="22"/>
      <c r="P62" s="22"/>
      <c r="R62" s="22"/>
      <c r="T62" s="22"/>
      <c r="V62" s="22"/>
      <c r="X62" s="22"/>
      <c r="Z62" s="22"/>
      <c r="AB62" s="22"/>
      <c r="AD62" s="22"/>
      <c r="AF62" s="22"/>
      <c r="AH62" s="22"/>
      <c r="AJ62" s="22"/>
      <c r="AL62" s="22"/>
      <c r="AN62" s="22"/>
      <c r="AP62" s="22"/>
      <c r="AR62" s="22"/>
      <c r="AT62" s="22"/>
      <c r="AV62" s="22"/>
      <c r="AW62" s="38"/>
      <c r="AX62" s="23"/>
      <c r="AY62" s="27"/>
      <c r="AZ62" s="27"/>
      <c r="BA62" s="5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</row>
    <row r="63" spans="1:103" s="18" customFormat="1" x14ac:dyDescent="0.25">
      <c r="A63" s="37"/>
      <c r="B63" s="22"/>
      <c r="D63" s="22"/>
      <c r="F63" s="22"/>
      <c r="H63" s="22"/>
      <c r="J63" s="22"/>
      <c r="L63" s="22"/>
      <c r="N63" s="22"/>
      <c r="P63" s="22"/>
      <c r="R63" s="22"/>
      <c r="T63" s="22"/>
      <c r="V63" s="22"/>
      <c r="X63" s="22"/>
      <c r="Z63" s="22"/>
      <c r="AB63" s="22"/>
      <c r="AD63" s="22"/>
      <c r="AF63" s="22"/>
      <c r="AH63" s="22"/>
      <c r="AJ63" s="22"/>
      <c r="AL63" s="22"/>
      <c r="AN63" s="22"/>
      <c r="AP63" s="22"/>
      <c r="AR63" s="22"/>
      <c r="AT63" s="22"/>
      <c r="AV63" s="22"/>
      <c r="AW63" s="38"/>
      <c r="AX63" s="23"/>
      <c r="AY63" s="27"/>
      <c r="AZ63" s="27"/>
      <c r="BA63" s="5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</row>
    <row r="64" spans="1:103" s="18" customFormat="1" x14ac:dyDescent="0.25">
      <c r="A64" s="37"/>
      <c r="B64" s="22"/>
      <c r="D64" s="22"/>
      <c r="F64" s="22"/>
      <c r="H64" s="22"/>
      <c r="J64" s="22"/>
      <c r="L64" s="22"/>
      <c r="N64" s="22"/>
      <c r="P64" s="22"/>
      <c r="R64" s="22"/>
      <c r="T64" s="22"/>
      <c r="V64" s="22"/>
      <c r="X64" s="22"/>
      <c r="Z64" s="22"/>
      <c r="AB64" s="22"/>
      <c r="AD64" s="22"/>
      <c r="AF64" s="22"/>
      <c r="AH64" s="22"/>
      <c r="AJ64" s="22"/>
      <c r="AL64" s="22"/>
      <c r="AN64" s="22"/>
      <c r="AP64" s="22"/>
      <c r="AR64" s="22"/>
      <c r="AT64" s="22"/>
      <c r="AV64" s="22"/>
      <c r="AW64" s="38"/>
      <c r="AX64" s="23"/>
      <c r="AY64" s="27"/>
      <c r="AZ64" s="27"/>
      <c r="BA64" s="5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</row>
    <row r="65" spans="1:103" s="18" customFormat="1" x14ac:dyDescent="0.25">
      <c r="A65" s="37"/>
      <c r="B65" s="22"/>
      <c r="D65" s="22"/>
      <c r="F65" s="22"/>
      <c r="H65" s="22"/>
      <c r="J65" s="22"/>
      <c r="L65" s="22"/>
      <c r="N65" s="22"/>
      <c r="P65" s="22"/>
      <c r="R65" s="22"/>
      <c r="T65" s="22"/>
      <c r="V65" s="22"/>
      <c r="X65" s="22"/>
      <c r="Z65" s="22"/>
      <c r="AB65" s="22"/>
      <c r="AD65" s="22"/>
      <c r="AF65" s="22"/>
      <c r="AH65" s="22"/>
      <c r="AJ65" s="22"/>
      <c r="AL65" s="22"/>
      <c r="AN65" s="22"/>
      <c r="AP65" s="22"/>
      <c r="AR65" s="22"/>
      <c r="AT65" s="22"/>
      <c r="AV65" s="22"/>
      <c r="AW65" s="38"/>
      <c r="AX65" s="23"/>
      <c r="AY65" s="27"/>
      <c r="AZ65" s="27"/>
      <c r="BA65" s="5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</row>
    <row r="66" spans="1:103" s="18" customFormat="1" x14ac:dyDescent="0.25">
      <c r="A66" s="37"/>
      <c r="B66" s="22"/>
      <c r="D66" s="22"/>
      <c r="F66" s="22"/>
      <c r="H66" s="22"/>
      <c r="J66" s="22"/>
      <c r="L66" s="22"/>
      <c r="N66" s="22"/>
      <c r="P66" s="22"/>
      <c r="R66" s="22"/>
      <c r="T66" s="22"/>
      <c r="V66" s="22"/>
      <c r="X66" s="22"/>
      <c r="Z66" s="22"/>
      <c r="AB66" s="22"/>
      <c r="AD66" s="22"/>
      <c r="AF66" s="22"/>
      <c r="AH66" s="22"/>
      <c r="AJ66" s="22"/>
      <c r="AL66" s="22"/>
      <c r="AN66" s="22"/>
      <c r="AP66" s="22"/>
      <c r="AR66" s="22"/>
      <c r="AT66" s="22"/>
      <c r="AV66" s="22"/>
      <c r="AW66" s="38"/>
      <c r="AX66" s="23"/>
      <c r="AY66" s="27"/>
      <c r="AZ66" s="27"/>
      <c r="BA66" s="5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</row>
    <row r="67" spans="1:103" s="18" customFormat="1" x14ac:dyDescent="0.25">
      <c r="A67" s="37"/>
      <c r="B67" s="22"/>
      <c r="D67" s="22"/>
      <c r="F67" s="22"/>
      <c r="H67" s="22"/>
      <c r="J67" s="22"/>
      <c r="L67" s="22"/>
      <c r="N67" s="22"/>
      <c r="P67" s="22"/>
      <c r="R67" s="22"/>
      <c r="T67" s="22"/>
      <c r="V67" s="22"/>
      <c r="X67" s="22"/>
      <c r="Z67" s="22"/>
      <c r="AB67" s="22"/>
      <c r="AD67" s="22"/>
      <c r="AF67" s="22"/>
      <c r="AH67" s="22"/>
      <c r="AJ67" s="22"/>
      <c r="AL67" s="22"/>
      <c r="AN67" s="22"/>
      <c r="AP67" s="22"/>
      <c r="AR67" s="22"/>
      <c r="AT67" s="22"/>
      <c r="AV67" s="22"/>
      <c r="AW67" s="38"/>
      <c r="AX67" s="23"/>
      <c r="AY67" s="27"/>
      <c r="AZ67" s="27"/>
      <c r="BA67" s="5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</row>
    <row r="68" spans="1:103" s="18" customFormat="1" x14ac:dyDescent="0.25">
      <c r="A68" s="37"/>
      <c r="B68" s="22"/>
      <c r="D68" s="22"/>
      <c r="F68" s="22"/>
      <c r="H68" s="22"/>
      <c r="J68" s="22"/>
      <c r="L68" s="22"/>
      <c r="N68" s="22"/>
      <c r="P68" s="22"/>
      <c r="R68" s="22"/>
      <c r="T68" s="22"/>
      <c r="V68" s="22"/>
      <c r="X68" s="22"/>
      <c r="Z68" s="22"/>
      <c r="AB68" s="22"/>
      <c r="AD68" s="22"/>
      <c r="AF68" s="22"/>
      <c r="AH68" s="22"/>
      <c r="AJ68" s="22"/>
      <c r="AL68" s="22"/>
      <c r="AN68" s="22"/>
      <c r="AP68" s="22"/>
      <c r="AR68" s="22"/>
      <c r="AT68" s="22"/>
      <c r="AV68" s="22"/>
      <c r="AW68" s="38"/>
      <c r="AX68" s="23"/>
      <c r="AY68" s="27"/>
      <c r="AZ68" s="27"/>
      <c r="BA68" s="5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</row>
    <row r="69" spans="1:103" s="18" customFormat="1" x14ac:dyDescent="0.25">
      <c r="A69" s="37"/>
      <c r="B69" s="22"/>
      <c r="D69" s="22"/>
      <c r="F69" s="22"/>
      <c r="H69" s="22"/>
      <c r="J69" s="22"/>
      <c r="L69" s="22"/>
      <c r="N69" s="22"/>
      <c r="P69" s="22"/>
      <c r="R69" s="22"/>
      <c r="T69" s="22"/>
      <c r="V69" s="22"/>
      <c r="X69" s="22"/>
      <c r="Z69" s="22"/>
      <c r="AB69" s="22"/>
      <c r="AD69" s="22"/>
      <c r="AF69" s="22"/>
      <c r="AH69" s="22"/>
      <c r="AJ69" s="22"/>
      <c r="AL69" s="22"/>
      <c r="AN69" s="22"/>
      <c r="AP69" s="22"/>
      <c r="AR69" s="22"/>
      <c r="AT69" s="22"/>
      <c r="AV69" s="22"/>
      <c r="AW69" s="38"/>
      <c r="AX69" s="23"/>
      <c r="AY69" s="27"/>
      <c r="AZ69" s="27"/>
      <c r="BA69" s="5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</row>
    <row r="70" spans="1:103" s="18" customFormat="1" x14ac:dyDescent="0.25">
      <c r="A70" s="37"/>
      <c r="B70" s="22"/>
      <c r="D70" s="22"/>
      <c r="F70" s="22"/>
      <c r="H70" s="22"/>
      <c r="J70" s="22"/>
      <c r="L70" s="22"/>
      <c r="N70" s="22"/>
      <c r="P70" s="22"/>
      <c r="R70" s="22"/>
      <c r="T70" s="22"/>
      <c r="V70" s="22"/>
      <c r="X70" s="22"/>
      <c r="Z70" s="22"/>
      <c r="AB70" s="22"/>
      <c r="AD70" s="22"/>
      <c r="AF70" s="22"/>
      <c r="AH70" s="22"/>
      <c r="AJ70" s="22"/>
      <c r="AL70" s="22"/>
      <c r="AN70" s="22"/>
      <c r="AP70" s="22"/>
      <c r="AR70" s="22"/>
      <c r="AT70" s="22"/>
      <c r="AV70" s="22"/>
      <c r="AW70" s="38"/>
      <c r="AX70" s="23"/>
      <c r="AY70" s="27"/>
      <c r="AZ70" s="27"/>
      <c r="BA70" s="5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</row>
    <row r="71" spans="1:103" s="18" customFormat="1" x14ac:dyDescent="0.25">
      <c r="A71" s="37"/>
      <c r="B71" s="22"/>
      <c r="D71" s="22"/>
      <c r="F71" s="22"/>
      <c r="H71" s="22"/>
      <c r="J71" s="22"/>
      <c r="L71" s="22"/>
      <c r="N71" s="22"/>
      <c r="P71" s="22"/>
      <c r="R71" s="22"/>
      <c r="T71" s="22"/>
      <c r="V71" s="22"/>
      <c r="X71" s="22"/>
      <c r="Z71" s="22"/>
      <c r="AB71" s="22"/>
      <c r="AD71" s="22"/>
      <c r="AF71" s="22"/>
      <c r="AH71" s="22"/>
      <c r="AJ71" s="22"/>
      <c r="AL71" s="22"/>
      <c r="AN71" s="22"/>
      <c r="AP71" s="22"/>
      <c r="AR71" s="22"/>
      <c r="AT71" s="22"/>
      <c r="AV71" s="22"/>
      <c r="AW71" s="38"/>
      <c r="AX71" s="23"/>
      <c r="AY71" s="27"/>
      <c r="AZ71" s="27"/>
      <c r="BA71" s="5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</row>
    <row r="72" spans="1:103" s="18" customFormat="1" x14ac:dyDescent="0.25">
      <c r="A72" s="37"/>
      <c r="B72" s="22"/>
      <c r="D72" s="22"/>
      <c r="F72" s="22"/>
      <c r="H72" s="22"/>
      <c r="J72" s="22"/>
      <c r="L72" s="22"/>
      <c r="N72" s="22"/>
      <c r="P72" s="22"/>
      <c r="R72" s="22"/>
      <c r="T72" s="22"/>
      <c r="V72" s="22"/>
      <c r="X72" s="22"/>
      <c r="Z72" s="22"/>
      <c r="AB72" s="22"/>
      <c r="AD72" s="22"/>
      <c r="AF72" s="22"/>
      <c r="AH72" s="22"/>
      <c r="AJ72" s="22"/>
      <c r="AL72" s="22"/>
      <c r="AN72" s="22"/>
      <c r="AP72" s="22"/>
      <c r="AR72" s="22"/>
      <c r="AT72" s="22"/>
      <c r="AV72" s="22"/>
      <c r="AW72" s="38"/>
      <c r="AX72" s="23"/>
      <c r="AY72" s="27"/>
      <c r="AZ72" s="27"/>
      <c r="BA72" s="5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</row>
    <row r="73" spans="1:103" s="18" customFormat="1" x14ac:dyDescent="0.25">
      <c r="A73" s="37"/>
      <c r="B73" s="22"/>
      <c r="D73" s="22"/>
      <c r="F73" s="22"/>
      <c r="H73" s="22"/>
      <c r="J73" s="22"/>
      <c r="L73" s="22"/>
      <c r="N73" s="22"/>
      <c r="P73" s="22"/>
      <c r="R73" s="22"/>
      <c r="T73" s="22"/>
      <c r="V73" s="22"/>
      <c r="X73" s="22"/>
      <c r="Z73" s="22"/>
      <c r="AB73" s="22"/>
      <c r="AD73" s="22"/>
      <c r="AF73" s="22"/>
      <c r="AH73" s="22"/>
      <c r="AJ73" s="22"/>
      <c r="AL73" s="22"/>
      <c r="AN73" s="22"/>
      <c r="AP73" s="22"/>
      <c r="AR73" s="22"/>
      <c r="AT73" s="22"/>
      <c r="AV73" s="22"/>
      <c r="AW73" s="38"/>
      <c r="AX73" s="23"/>
      <c r="AY73" s="27"/>
      <c r="AZ73" s="27"/>
      <c r="BA73" s="5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</row>
    <row r="74" spans="1:103" s="18" customFormat="1" x14ac:dyDescent="0.25">
      <c r="A74" s="37"/>
      <c r="B74" s="22"/>
      <c r="D74" s="22"/>
      <c r="F74" s="22"/>
      <c r="H74" s="22"/>
      <c r="J74" s="22"/>
      <c r="L74" s="22"/>
      <c r="N74" s="22"/>
      <c r="P74" s="22"/>
      <c r="R74" s="22"/>
      <c r="T74" s="22"/>
      <c r="V74" s="22"/>
      <c r="X74" s="22"/>
      <c r="Z74" s="22"/>
      <c r="AB74" s="22"/>
      <c r="AD74" s="22"/>
      <c r="AF74" s="22"/>
      <c r="AH74" s="22"/>
      <c r="AJ74" s="22"/>
      <c r="AL74" s="22"/>
      <c r="AN74" s="22"/>
      <c r="AP74" s="22"/>
      <c r="AR74" s="22"/>
      <c r="AT74" s="22"/>
      <c r="AV74" s="22"/>
      <c r="AW74" s="38"/>
      <c r="AX74" s="23"/>
      <c r="AY74" s="27"/>
      <c r="AZ74" s="27"/>
      <c r="BA74" s="5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</row>
    <row r="75" spans="1:103" s="18" customFormat="1" x14ac:dyDescent="0.25">
      <c r="A75" s="37"/>
      <c r="B75" s="22"/>
      <c r="D75" s="22"/>
      <c r="F75" s="22"/>
      <c r="H75" s="22"/>
      <c r="J75" s="22"/>
      <c r="L75" s="22"/>
      <c r="N75" s="22"/>
      <c r="P75" s="22"/>
      <c r="R75" s="22"/>
      <c r="T75" s="22"/>
      <c r="V75" s="22"/>
      <c r="X75" s="22"/>
      <c r="Z75" s="22"/>
      <c r="AB75" s="22"/>
      <c r="AD75" s="22"/>
      <c r="AF75" s="22"/>
      <c r="AH75" s="22"/>
      <c r="AJ75" s="22"/>
      <c r="AL75" s="22"/>
      <c r="AN75" s="22"/>
      <c r="AP75" s="22"/>
      <c r="AR75" s="22"/>
      <c r="AT75" s="22"/>
      <c r="AV75" s="22"/>
      <c r="AW75" s="38"/>
      <c r="AX75" s="23"/>
      <c r="AY75" s="27"/>
      <c r="AZ75" s="27"/>
      <c r="BA75" s="5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</row>
    <row r="76" spans="1:103" s="18" customFormat="1" x14ac:dyDescent="0.25">
      <c r="A76" s="37"/>
      <c r="B76" s="22"/>
      <c r="D76" s="22"/>
      <c r="F76" s="22"/>
      <c r="H76" s="22"/>
      <c r="J76" s="22"/>
      <c r="L76" s="22"/>
      <c r="N76" s="22"/>
      <c r="P76" s="22"/>
      <c r="R76" s="22"/>
      <c r="T76" s="22"/>
      <c r="V76" s="22"/>
      <c r="X76" s="22"/>
      <c r="Z76" s="22"/>
      <c r="AB76" s="22"/>
      <c r="AD76" s="22"/>
      <c r="AF76" s="22"/>
      <c r="AH76" s="22"/>
      <c r="AJ76" s="22"/>
      <c r="AL76" s="22"/>
      <c r="AN76" s="22"/>
      <c r="AP76" s="22"/>
      <c r="AR76" s="22"/>
      <c r="AT76" s="22"/>
      <c r="AV76" s="22"/>
      <c r="AW76" s="38"/>
      <c r="AX76" s="23"/>
      <c r="AY76" s="27"/>
      <c r="AZ76" s="27"/>
      <c r="BA76" s="5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</row>
    <row r="77" spans="1:103" s="18" customFormat="1" x14ac:dyDescent="0.25">
      <c r="A77" s="37"/>
      <c r="B77" s="22"/>
      <c r="D77" s="22"/>
      <c r="F77" s="22"/>
      <c r="H77" s="22"/>
      <c r="J77" s="22"/>
      <c r="L77" s="22"/>
      <c r="N77" s="22"/>
      <c r="P77" s="22"/>
      <c r="R77" s="22"/>
      <c r="T77" s="22"/>
      <c r="V77" s="22"/>
      <c r="X77" s="22"/>
      <c r="Z77" s="22"/>
      <c r="AB77" s="22"/>
      <c r="AD77" s="22"/>
      <c r="AF77" s="22"/>
      <c r="AH77" s="22"/>
      <c r="AJ77" s="22"/>
      <c r="AL77" s="22"/>
      <c r="AN77" s="22"/>
      <c r="AP77" s="22"/>
      <c r="AR77" s="22"/>
      <c r="AT77" s="22"/>
      <c r="AV77" s="22"/>
      <c r="AW77" s="38"/>
      <c r="AX77" s="23"/>
      <c r="AY77" s="27"/>
      <c r="AZ77" s="27"/>
      <c r="BA77" s="5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</row>
    <row r="78" spans="1:103" s="18" customFormat="1" x14ac:dyDescent="0.25">
      <c r="A78" s="37"/>
      <c r="B78" s="22"/>
      <c r="D78" s="22"/>
      <c r="F78" s="22"/>
      <c r="H78" s="22"/>
      <c r="J78" s="22"/>
      <c r="L78" s="22"/>
      <c r="N78" s="22"/>
      <c r="P78" s="22"/>
      <c r="R78" s="22"/>
      <c r="T78" s="22"/>
      <c r="V78" s="22"/>
      <c r="X78" s="22"/>
      <c r="Z78" s="22"/>
      <c r="AB78" s="22"/>
      <c r="AD78" s="22"/>
      <c r="AF78" s="22"/>
      <c r="AH78" s="22"/>
      <c r="AJ78" s="22"/>
      <c r="AL78" s="22"/>
      <c r="AN78" s="22"/>
      <c r="AP78" s="22"/>
      <c r="AR78" s="22"/>
      <c r="AT78" s="22"/>
      <c r="AV78" s="22"/>
      <c r="AW78" s="38"/>
      <c r="AX78" s="23"/>
      <c r="AY78" s="27"/>
      <c r="AZ78" s="27"/>
      <c r="BA78" s="5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</row>
    <row r="79" spans="1:103" s="18" customFormat="1" x14ac:dyDescent="0.25">
      <c r="A79" s="37"/>
      <c r="B79" s="22"/>
      <c r="D79" s="22"/>
      <c r="F79" s="22"/>
      <c r="H79" s="22"/>
      <c r="J79" s="22"/>
      <c r="L79" s="22"/>
      <c r="N79" s="22"/>
      <c r="P79" s="22"/>
      <c r="R79" s="22"/>
      <c r="T79" s="22"/>
      <c r="V79" s="22"/>
      <c r="X79" s="22"/>
      <c r="Z79" s="22"/>
      <c r="AB79" s="22"/>
      <c r="AD79" s="22"/>
      <c r="AF79" s="22"/>
      <c r="AH79" s="22"/>
      <c r="AJ79" s="22"/>
      <c r="AL79" s="22"/>
      <c r="AN79" s="22"/>
      <c r="AP79" s="22"/>
      <c r="AR79" s="22"/>
      <c r="AT79" s="22"/>
      <c r="AV79" s="22"/>
      <c r="AW79" s="38"/>
      <c r="AX79" s="23"/>
      <c r="AY79" s="27"/>
      <c r="AZ79" s="27"/>
      <c r="BA79" s="5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</row>
    <row r="80" spans="1:103" s="18" customFormat="1" x14ac:dyDescent="0.25">
      <c r="A80" s="37"/>
      <c r="B80" s="22"/>
      <c r="D80" s="22"/>
      <c r="F80" s="22"/>
      <c r="H80" s="22"/>
      <c r="J80" s="22"/>
      <c r="L80" s="22"/>
      <c r="N80" s="22"/>
      <c r="P80" s="22"/>
      <c r="R80" s="22"/>
      <c r="T80" s="22"/>
      <c r="V80" s="22"/>
      <c r="X80" s="22"/>
      <c r="Z80" s="22"/>
      <c r="AB80" s="22"/>
      <c r="AD80" s="22"/>
      <c r="AF80" s="22"/>
      <c r="AH80" s="22"/>
      <c r="AJ80" s="22"/>
      <c r="AL80" s="22"/>
      <c r="AN80" s="22"/>
      <c r="AP80" s="22"/>
      <c r="AR80" s="22"/>
      <c r="AT80" s="22"/>
      <c r="AV80" s="22"/>
      <c r="AW80" s="38"/>
      <c r="AX80" s="23"/>
      <c r="AY80" s="27"/>
      <c r="AZ80" s="27"/>
      <c r="BA80" s="5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</row>
    <row r="81" spans="1:103" s="18" customFormat="1" x14ac:dyDescent="0.25">
      <c r="A81" s="37"/>
      <c r="B81" s="22"/>
      <c r="D81" s="22"/>
      <c r="F81" s="22"/>
      <c r="H81" s="22"/>
      <c r="J81" s="22"/>
      <c r="L81" s="22"/>
      <c r="N81" s="22"/>
      <c r="P81" s="22"/>
      <c r="R81" s="22"/>
      <c r="T81" s="22"/>
      <c r="V81" s="22"/>
      <c r="X81" s="22"/>
      <c r="Z81" s="22"/>
      <c r="AB81" s="22"/>
      <c r="AD81" s="22"/>
      <c r="AF81" s="22"/>
      <c r="AH81" s="22"/>
      <c r="AJ81" s="22"/>
      <c r="AL81" s="22"/>
      <c r="AN81" s="22"/>
      <c r="AP81" s="22"/>
      <c r="AR81" s="22"/>
      <c r="AT81" s="22"/>
      <c r="AV81" s="22"/>
      <c r="AW81" s="38"/>
      <c r="AX81" s="23"/>
      <c r="AY81" s="27"/>
      <c r="AZ81" s="27"/>
      <c r="BA81" s="5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</row>
    <row r="82" spans="1:103" s="18" customFormat="1" x14ac:dyDescent="0.25">
      <c r="A82" s="37"/>
      <c r="B82" s="22"/>
      <c r="D82" s="22"/>
      <c r="F82" s="22"/>
      <c r="H82" s="22"/>
      <c r="J82" s="22"/>
      <c r="L82" s="22"/>
      <c r="N82" s="22"/>
      <c r="P82" s="22"/>
      <c r="R82" s="22"/>
      <c r="T82" s="22"/>
      <c r="V82" s="22"/>
      <c r="X82" s="22"/>
      <c r="Z82" s="22"/>
      <c r="AB82" s="22"/>
      <c r="AD82" s="22"/>
      <c r="AF82" s="22"/>
      <c r="AH82" s="22"/>
      <c r="AJ82" s="22"/>
      <c r="AL82" s="22"/>
      <c r="AN82" s="22"/>
      <c r="AP82" s="22"/>
      <c r="AR82" s="22"/>
      <c r="AT82" s="22"/>
      <c r="AV82" s="22"/>
      <c r="AW82" s="38"/>
      <c r="AX82" s="23"/>
      <c r="AY82" s="27"/>
      <c r="AZ82" s="27"/>
      <c r="BA82" s="5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</row>
    <row r="83" spans="1:103" s="18" customFormat="1" x14ac:dyDescent="0.25">
      <c r="A83" s="37"/>
      <c r="B83" s="22"/>
      <c r="D83" s="22"/>
      <c r="F83" s="22"/>
      <c r="H83" s="22"/>
      <c r="J83" s="22"/>
      <c r="L83" s="22"/>
      <c r="N83" s="22"/>
      <c r="P83" s="22"/>
      <c r="R83" s="22"/>
      <c r="T83" s="22"/>
      <c r="V83" s="22"/>
      <c r="X83" s="22"/>
      <c r="Z83" s="22"/>
      <c r="AB83" s="22"/>
      <c r="AD83" s="22"/>
      <c r="AF83" s="22"/>
      <c r="AH83" s="22"/>
      <c r="AJ83" s="22"/>
      <c r="AL83" s="22"/>
      <c r="AN83" s="22"/>
      <c r="AP83" s="22"/>
      <c r="AR83" s="22"/>
      <c r="AT83" s="22"/>
      <c r="AV83" s="22"/>
      <c r="AW83" s="38"/>
      <c r="AX83" s="23"/>
      <c r="AY83" s="27"/>
      <c r="AZ83" s="27"/>
      <c r="BA83" s="5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</row>
    <row r="84" spans="1:103" s="18" customFormat="1" x14ac:dyDescent="0.25">
      <c r="A84" s="37"/>
      <c r="B84" s="22"/>
      <c r="D84" s="22"/>
      <c r="F84" s="22"/>
      <c r="H84" s="22"/>
      <c r="J84" s="22"/>
      <c r="L84" s="22"/>
      <c r="N84" s="22"/>
      <c r="P84" s="22"/>
      <c r="R84" s="22"/>
      <c r="T84" s="22"/>
      <c r="V84" s="22"/>
      <c r="X84" s="22"/>
      <c r="Z84" s="22"/>
      <c r="AB84" s="22"/>
      <c r="AD84" s="22"/>
      <c r="AF84" s="22"/>
      <c r="AH84" s="22"/>
      <c r="AJ84" s="22"/>
      <c r="AL84" s="22"/>
      <c r="AN84" s="22"/>
      <c r="AP84" s="22"/>
      <c r="AR84" s="22"/>
      <c r="AT84" s="22"/>
      <c r="AV84" s="22"/>
      <c r="AW84" s="38"/>
      <c r="AX84" s="23"/>
      <c r="AY84" s="27"/>
      <c r="AZ84" s="27"/>
      <c r="BA84" s="5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</row>
    <row r="85" spans="1:103" s="18" customFormat="1" x14ac:dyDescent="0.25">
      <c r="A85" s="37"/>
      <c r="B85" s="22"/>
      <c r="D85" s="22"/>
      <c r="F85" s="22"/>
      <c r="H85" s="22"/>
      <c r="J85" s="22"/>
      <c r="L85" s="22"/>
      <c r="N85" s="22"/>
      <c r="P85" s="22"/>
      <c r="R85" s="22"/>
      <c r="T85" s="22"/>
      <c r="V85" s="22"/>
      <c r="X85" s="22"/>
      <c r="Z85" s="22"/>
      <c r="AB85" s="22"/>
      <c r="AD85" s="22"/>
      <c r="AF85" s="22"/>
      <c r="AH85" s="22"/>
      <c r="AJ85" s="22"/>
      <c r="AL85" s="22"/>
      <c r="AN85" s="22"/>
      <c r="AP85" s="22"/>
      <c r="AR85" s="22"/>
      <c r="AT85" s="22"/>
      <c r="AV85" s="22"/>
      <c r="AW85" s="38"/>
      <c r="AX85" s="23"/>
      <c r="AY85" s="27"/>
      <c r="AZ85" s="27"/>
      <c r="BA85" s="5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</row>
    <row r="86" spans="1:103" s="18" customFormat="1" x14ac:dyDescent="0.25">
      <c r="A86" s="37"/>
      <c r="B86" s="22"/>
      <c r="D86" s="22"/>
      <c r="F86" s="22"/>
      <c r="H86" s="22"/>
      <c r="J86" s="22"/>
      <c r="L86" s="22"/>
      <c r="N86" s="22"/>
      <c r="P86" s="22"/>
      <c r="R86" s="22"/>
      <c r="T86" s="22"/>
      <c r="V86" s="22"/>
      <c r="X86" s="22"/>
      <c r="Z86" s="22"/>
      <c r="AB86" s="22"/>
      <c r="AD86" s="22"/>
      <c r="AF86" s="22"/>
      <c r="AH86" s="22"/>
      <c r="AJ86" s="22"/>
      <c r="AL86" s="22"/>
      <c r="AN86" s="22"/>
      <c r="AP86" s="22"/>
      <c r="AR86" s="22"/>
      <c r="AT86" s="22"/>
      <c r="AV86" s="22"/>
      <c r="AW86" s="38"/>
      <c r="AX86" s="23"/>
      <c r="AY86" s="27"/>
      <c r="AZ86" s="27"/>
      <c r="BA86" s="5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</row>
    <row r="87" spans="1:103" s="18" customFormat="1" x14ac:dyDescent="0.25">
      <c r="A87" s="37"/>
      <c r="B87" s="22"/>
      <c r="D87" s="22"/>
      <c r="F87" s="22"/>
      <c r="H87" s="22"/>
      <c r="J87" s="22"/>
      <c r="L87" s="22"/>
      <c r="N87" s="22"/>
      <c r="P87" s="22"/>
      <c r="R87" s="22"/>
      <c r="T87" s="22"/>
      <c r="V87" s="22"/>
      <c r="X87" s="22"/>
      <c r="Z87" s="22"/>
      <c r="AB87" s="22"/>
      <c r="AD87" s="22"/>
      <c r="AF87" s="22"/>
      <c r="AH87" s="22"/>
      <c r="AJ87" s="22"/>
      <c r="AL87" s="22"/>
      <c r="AN87" s="22"/>
      <c r="AP87" s="22"/>
      <c r="AR87" s="22"/>
      <c r="AT87" s="22"/>
      <c r="AV87" s="22"/>
      <c r="AW87" s="38"/>
      <c r="AX87" s="23"/>
      <c r="AY87" s="27"/>
      <c r="AZ87" s="27"/>
      <c r="BA87" s="5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</row>
    <row r="88" spans="1:103" s="18" customFormat="1" x14ac:dyDescent="0.25">
      <c r="A88" s="37"/>
      <c r="B88" s="22"/>
      <c r="D88" s="22"/>
      <c r="F88" s="22"/>
      <c r="H88" s="22"/>
      <c r="J88" s="22"/>
      <c r="L88" s="22"/>
      <c r="N88" s="22"/>
      <c r="P88" s="22"/>
      <c r="R88" s="22"/>
      <c r="T88" s="22"/>
      <c r="V88" s="22"/>
      <c r="X88" s="22"/>
      <c r="Z88" s="22"/>
      <c r="AB88" s="22"/>
      <c r="AD88" s="22"/>
      <c r="AF88" s="22"/>
      <c r="AH88" s="22"/>
      <c r="AJ88" s="22"/>
      <c r="AL88" s="22"/>
      <c r="AN88" s="22"/>
      <c r="AP88" s="22"/>
      <c r="AR88" s="22"/>
      <c r="AT88" s="22"/>
      <c r="AV88" s="22"/>
      <c r="AW88" s="38"/>
      <c r="AX88" s="23"/>
      <c r="AY88" s="27"/>
      <c r="AZ88" s="27"/>
      <c r="BA88" s="5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</row>
    <row r="89" spans="1:103" s="18" customFormat="1" x14ac:dyDescent="0.25">
      <c r="A89" s="37"/>
      <c r="B89" s="22"/>
      <c r="D89" s="22"/>
      <c r="F89" s="22"/>
      <c r="H89" s="22"/>
      <c r="J89" s="22"/>
      <c r="L89" s="22"/>
      <c r="N89" s="22"/>
      <c r="P89" s="22"/>
      <c r="R89" s="22"/>
      <c r="T89" s="22"/>
      <c r="V89" s="22"/>
      <c r="X89" s="22"/>
      <c r="Z89" s="22"/>
      <c r="AB89" s="22"/>
      <c r="AD89" s="22"/>
      <c r="AF89" s="22"/>
      <c r="AH89" s="22"/>
      <c r="AJ89" s="22"/>
      <c r="AL89" s="22"/>
      <c r="AN89" s="22"/>
      <c r="AP89" s="22"/>
      <c r="AR89" s="22"/>
      <c r="AT89" s="22"/>
      <c r="AV89" s="22"/>
      <c r="AW89" s="38"/>
      <c r="AX89" s="23"/>
      <c r="AY89" s="27"/>
      <c r="AZ89" s="27"/>
      <c r="BA89" s="5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</row>
    <row r="90" spans="1:103" s="18" customFormat="1" x14ac:dyDescent="0.25">
      <c r="A90" s="37"/>
      <c r="B90" s="22"/>
      <c r="D90" s="22"/>
      <c r="F90" s="22"/>
      <c r="H90" s="22"/>
      <c r="J90" s="22"/>
      <c r="L90" s="22"/>
      <c r="N90" s="22"/>
      <c r="P90" s="22"/>
      <c r="R90" s="22"/>
      <c r="T90" s="22"/>
      <c r="V90" s="22"/>
      <c r="X90" s="22"/>
      <c r="Z90" s="22"/>
      <c r="AB90" s="22"/>
      <c r="AD90" s="22"/>
      <c r="AF90" s="22"/>
      <c r="AH90" s="22"/>
      <c r="AJ90" s="22"/>
      <c r="AL90" s="22"/>
      <c r="AN90" s="22"/>
      <c r="AP90" s="22"/>
      <c r="AR90" s="22"/>
      <c r="AT90" s="22"/>
      <c r="AV90" s="22"/>
      <c r="AW90" s="38"/>
      <c r="AX90" s="23"/>
      <c r="AY90" s="27"/>
      <c r="AZ90" s="27"/>
      <c r="BA90" s="5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</row>
    <row r="91" spans="1:103" s="18" customFormat="1" x14ac:dyDescent="0.25">
      <c r="A91" s="37"/>
      <c r="B91" s="22"/>
      <c r="D91" s="22"/>
      <c r="F91" s="22"/>
      <c r="H91" s="22"/>
      <c r="J91" s="22"/>
      <c r="L91" s="22"/>
      <c r="N91" s="22"/>
      <c r="P91" s="22"/>
      <c r="R91" s="22"/>
      <c r="T91" s="22"/>
      <c r="V91" s="22"/>
      <c r="X91" s="22"/>
      <c r="Z91" s="22"/>
      <c r="AB91" s="22"/>
      <c r="AD91" s="22"/>
      <c r="AF91" s="22"/>
      <c r="AH91" s="22"/>
      <c r="AJ91" s="22"/>
      <c r="AL91" s="22"/>
      <c r="AN91" s="22"/>
      <c r="AP91" s="22"/>
      <c r="AR91" s="22"/>
      <c r="AT91" s="22"/>
      <c r="AV91" s="22"/>
      <c r="AW91" s="38"/>
      <c r="AX91" s="23"/>
      <c r="AY91" s="27"/>
      <c r="AZ91" s="27"/>
      <c r="BA91" s="5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</row>
    <row r="92" spans="1:103" s="18" customFormat="1" x14ac:dyDescent="0.25">
      <c r="A92" s="37"/>
      <c r="B92" s="22"/>
      <c r="D92" s="22"/>
      <c r="F92" s="22"/>
      <c r="H92" s="22"/>
      <c r="J92" s="22"/>
      <c r="L92" s="22"/>
      <c r="N92" s="22"/>
      <c r="P92" s="22"/>
      <c r="R92" s="22"/>
      <c r="T92" s="22"/>
      <c r="V92" s="22"/>
      <c r="X92" s="22"/>
      <c r="Z92" s="22"/>
      <c r="AB92" s="22"/>
      <c r="AD92" s="22"/>
      <c r="AF92" s="22"/>
      <c r="AH92" s="22"/>
      <c r="AJ92" s="22"/>
      <c r="AL92" s="22"/>
      <c r="AN92" s="22"/>
      <c r="AP92" s="22"/>
      <c r="AR92" s="22"/>
      <c r="AT92" s="22"/>
      <c r="AV92" s="22"/>
      <c r="AW92" s="38"/>
      <c r="AX92" s="23"/>
      <c r="AY92" s="27"/>
      <c r="AZ92" s="27"/>
      <c r="BA92" s="5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</row>
    <row r="93" spans="1:103" s="18" customFormat="1" x14ac:dyDescent="0.25">
      <c r="A93" s="37"/>
      <c r="B93" s="22"/>
      <c r="D93" s="22"/>
      <c r="F93" s="22"/>
      <c r="H93" s="22"/>
      <c r="J93" s="22"/>
      <c r="L93" s="22"/>
      <c r="N93" s="22"/>
      <c r="P93" s="22"/>
      <c r="R93" s="22"/>
      <c r="T93" s="22"/>
      <c r="V93" s="22"/>
      <c r="X93" s="22"/>
      <c r="Z93" s="22"/>
      <c r="AB93" s="22"/>
      <c r="AD93" s="22"/>
      <c r="AF93" s="22"/>
      <c r="AH93" s="22"/>
      <c r="AJ93" s="22"/>
      <c r="AL93" s="22"/>
      <c r="AN93" s="22"/>
      <c r="AP93" s="22"/>
      <c r="AR93" s="22"/>
      <c r="AT93" s="22"/>
      <c r="AV93" s="22"/>
      <c r="AW93" s="38"/>
      <c r="AX93" s="23"/>
      <c r="AY93" s="27"/>
      <c r="AZ93" s="27"/>
      <c r="BA93" s="5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</row>
    <row r="94" spans="1:103" s="18" customFormat="1" x14ac:dyDescent="0.25">
      <c r="A94" s="37"/>
      <c r="B94" s="22"/>
      <c r="D94" s="22"/>
      <c r="F94" s="22"/>
      <c r="H94" s="22"/>
      <c r="J94" s="22"/>
      <c r="L94" s="22"/>
      <c r="N94" s="22"/>
      <c r="P94" s="22"/>
      <c r="R94" s="22"/>
      <c r="T94" s="22"/>
      <c r="V94" s="22"/>
      <c r="X94" s="22"/>
      <c r="Z94" s="22"/>
      <c r="AB94" s="22"/>
      <c r="AD94" s="22"/>
      <c r="AF94" s="22"/>
      <c r="AH94" s="22"/>
      <c r="AJ94" s="22"/>
      <c r="AL94" s="22"/>
      <c r="AN94" s="22"/>
      <c r="AP94" s="22"/>
      <c r="AR94" s="22"/>
      <c r="AT94" s="22"/>
      <c r="AV94" s="22"/>
      <c r="AW94" s="38"/>
      <c r="AX94" s="23"/>
      <c r="AY94" s="27"/>
      <c r="AZ94" s="27"/>
      <c r="BA94" s="5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</row>
    <row r="95" spans="1:103" s="18" customFormat="1" x14ac:dyDescent="0.25">
      <c r="A95" s="37"/>
      <c r="B95" s="22"/>
      <c r="D95" s="22"/>
      <c r="F95" s="22"/>
      <c r="H95" s="22"/>
      <c r="J95" s="22"/>
      <c r="L95" s="22"/>
      <c r="N95" s="22"/>
      <c r="P95" s="22"/>
      <c r="R95" s="22"/>
      <c r="T95" s="22"/>
      <c r="V95" s="22"/>
      <c r="X95" s="22"/>
      <c r="Z95" s="22"/>
      <c r="AB95" s="22"/>
      <c r="AD95" s="22"/>
      <c r="AF95" s="22"/>
      <c r="AH95" s="22"/>
      <c r="AJ95" s="22"/>
      <c r="AL95" s="22"/>
      <c r="AN95" s="22"/>
      <c r="AP95" s="22"/>
      <c r="AR95" s="22"/>
      <c r="AT95" s="22"/>
      <c r="AV95" s="22"/>
      <c r="AW95" s="38"/>
      <c r="AX95" s="23"/>
      <c r="AY95" s="27"/>
      <c r="AZ95" s="27"/>
      <c r="BA95" s="5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</row>
    <row r="96" spans="1:103" s="18" customFormat="1" x14ac:dyDescent="0.25">
      <c r="A96" s="37"/>
      <c r="B96" s="22"/>
      <c r="D96" s="22"/>
      <c r="F96" s="22"/>
      <c r="H96" s="22"/>
      <c r="J96" s="22"/>
      <c r="L96" s="22"/>
      <c r="N96" s="22"/>
      <c r="P96" s="22"/>
      <c r="R96" s="22"/>
      <c r="T96" s="22"/>
      <c r="V96" s="22"/>
      <c r="X96" s="22"/>
      <c r="Z96" s="22"/>
      <c r="AB96" s="22"/>
      <c r="AD96" s="22"/>
      <c r="AF96" s="22"/>
      <c r="AH96" s="22"/>
      <c r="AJ96" s="22"/>
      <c r="AL96" s="22"/>
      <c r="AN96" s="22"/>
      <c r="AP96" s="22"/>
      <c r="AR96" s="22"/>
      <c r="AT96" s="22"/>
      <c r="AV96" s="22"/>
      <c r="AW96" s="38"/>
      <c r="AX96" s="23"/>
      <c r="AY96" s="27"/>
      <c r="AZ96" s="27"/>
      <c r="BA96" s="5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</row>
    <row r="97" spans="1:103" s="18" customFormat="1" x14ac:dyDescent="0.25">
      <c r="A97" s="37"/>
      <c r="B97" s="22"/>
      <c r="D97" s="22"/>
      <c r="F97" s="22"/>
      <c r="H97" s="22"/>
      <c r="J97" s="22"/>
      <c r="L97" s="22"/>
      <c r="N97" s="22"/>
      <c r="P97" s="22"/>
      <c r="R97" s="22"/>
      <c r="T97" s="22"/>
      <c r="V97" s="22"/>
      <c r="X97" s="22"/>
      <c r="Z97" s="22"/>
      <c r="AB97" s="22"/>
      <c r="AD97" s="22"/>
      <c r="AF97" s="22"/>
      <c r="AH97" s="22"/>
      <c r="AJ97" s="22"/>
      <c r="AL97" s="22"/>
      <c r="AN97" s="22"/>
      <c r="AP97" s="22"/>
      <c r="AR97" s="22"/>
      <c r="AT97" s="22"/>
      <c r="AV97" s="22"/>
      <c r="AW97" s="38"/>
      <c r="AX97" s="23"/>
      <c r="AY97" s="27"/>
      <c r="AZ97" s="27"/>
      <c r="BA97" s="5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</row>
    <row r="98" spans="1:103" s="18" customFormat="1" x14ac:dyDescent="0.25">
      <c r="A98" s="37"/>
      <c r="B98" s="22"/>
      <c r="D98" s="22"/>
      <c r="F98" s="22"/>
      <c r="H98" s="22"/>
      <c r="J98" s="22"/>
      <c r="L98" s="22"/>
      <c r="N98" s="22"/>
      <c r="P98" s="22"/>
      <c r="R98" s="22"/>
      <c r="T98" s="22"/>
      <c r="V98" s="22"/>
      <c r="X98" s="22"/>
      <c r="Z98" s="22"/>
      <c r="AB98" s="22"/>
      <c r="AD98" s="22"/>
      <c r="AF98" s="22"/>
      <c r="AH98" s="22"/>
      <c r="AJ98" s="22"/>
      <c r="AL98" s="22"/>
      <c r="AN98" s="22"/>
      <c r="AP98" s="22"/>
      <c r="AR98" s="22"/>
      <c r="AT98" s="22"/>
      <c r="AV98" s="22"/>
      <c r="AW98" s="38"/>
      <c r="AX98" s="23"/>
      <c r="AY98" s="27"/>
      <c r="AZ98" s="27"/>
      <c r="BA98" s="5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</row>
    <row r="99" spans="1:103" s="18" customFormat="1" x14ac:dyDescent="0.25">
      <c r="A99" s="37"/>
      <c r="B99" s="22"/>
      <c r="D99" s="22"/>
      <c r="F99" s="22"/>
      <c r="H99" s="22"/>
      <c r="J99" s="22"/>
      <c r="L99" s="22"/>
      <c r="N99" s="22"/>
      <c r="P99" s="22"/>
      <c r="R99" s="22"/>
      <c r="T99" s="22"/>
      <c r="V99" s="22"/>
      <c r="X99" s="22"/>
      <c r="Z99" s="22"/>
      <c r="AB99" s="22"/>
      <c r="AD99" s="22"/>
      <c r="AF99" s="22"/>
      <c r="AH99" s="22"/>
      <c r="AJ99" s="22"/>
      <c r="AL99" s="22"/>
      <c r="AN99" s="22"/>
      <c r="AP99" s="22"/>
      <c r="AR99" s="22"/>
      <c r="AT99" s="22"/>
      <c r="AV99" s="22"/>
      <c r="AW99" s="38"/>
      <c r="AX99" s="23"/>
      <c r="AY99" s="27"/>
      <c r="AZ99" s="27"/>
      <c r="BA99" s="5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</row>
    <row r="100" spans="1:103" s="18" customFormat="1" x14ac:dyDescent="0.25">
      <c r="A100" s="37"/>
      <c r="B100" s="22"/>
      <c r="D100" s="22"/>
      <c r="F100" s="22"/>
      <c r="H100" s="22"/>
      <c r="J100" s="22"/>
      <c r="L100" s="22"/>
      <c r="N100" s="22"/>
      <c r="P100" s="22"/>
      <c r="R100" s="22"/>
      <c r="T100" s="22"/>
      <c r="V100" s="22"/>
      <c r="X100" s="22"/>
      <c r="Z100" s="22"/>
      <c r="AB100" s="22"/>
      <c r="AD100" s="22"/>
      <c r="AF100" s="22"/>
      <c r="AH100" s="22"/>
      <c r="AJ100" s="22"/>
      <c r="AL100" s="22"/>
      <c r="AN100" s="22"/>
      <c r="AP100" s="22"/>
      <c r="AR100" s="22"/>
      <c r="AT100" s="22"/>
      <c r="AV100" s="22"/>
      <c r="AW100" s="38"/>
      <c r="AX100" s="23"/>
      <c r="AY100" s="27"/>
      <c r="AZ100" s="27"/>
      <c r="BA100" s="5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</row>
    <row r="101" spans="1:103" s="18" customFormat="1" x14ac:dyDescent="0.25">
      <c r="A101" s="37"/>
      <c r="B101" s="22"/>
      <c r="D101" s="22"/>
      <c r="F101" s="22"/>
      <c r="H101" s="22"/>
      <c r="J101" s="22"/>
      <c r="L101" s="22"/>
      <c r="N101" s="22"/>
      <c r="P101" s="22"/>
      <c r="R101" s="22"/>
      <c r="T101" s="22"/>
      <c r="V101" s="22"/>
      <c r="X101" s="22"/>
      <c r="Z101" s="22"/>
      <c r="AB101" s="22"/>
      <c r="AD101" s="22"/>
      <c r="AF101" s="22"/>
      <c r="AH101" s="22"/>
      <c r="AJ101" s="22"/>
      <c r="AL101" s="22"/>
      <c r="AN101" s="22"/>
      <c r="AP101" s="22"/>
      <c r="AR101" s="22"/>
      <c r="AT101" s="22"/>
      <c r="AV101" s="22"/>
      <c r="AW101" s="38"/>
      <c r="AX101" s="23"/>
      <c r="AY101" s="27"/>
      <c r="AZ101" s="27"/>
      <c r="BA101" s="5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</row>
    <row r="102" spans="1:103" s="18" customFormat="1" x14ac:dyDescent="0.25">
      <c r="A102" s="37"/>
      <c r="B102" s="22"/>
      <c r="D102" s="22"/>
      <c r="F102" s="22"/>
      <c r="H102" s="22"/>
      <c r="J102" s="22"/>
      <c r="L102" s="22"/>
      <c r="N102" s="22"/>
      <c r="P102" s="22"/>
      <c r="R102" s="22"/>
      <c r="T102" s="22"/>
      <c r="V102" s="22"/>
      <c r="X102" s="22"/>
      <c r="Z102" s="22"/>
      <c r="AB102" s="22"/>
      <c r="AD102" s="22"/>
      <c r="AF102" s="22"/>
      <c r="AH102" s="22"/>
      <c r="AJ102" s="22"/>
      <c r="AL102" s="22"/>
      <c r="AN102" s="22"/>
      <c r="AP102" s="22"/>
      <c r="AR102" s="22"/>
      <c r="AT102" s="22"/>
      <c r="AV102" s="22"/>
      <c r="AW102" s="38"/>
      <c r="AX102" s="23"/>
      <c r="AY102" s="27"/>
      <c r="AZ102" s="27"/>
      <c r="BA102" s="5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</row>
    <row r="103" spans="1:103" s="18" customFormat="1" x14ac:dyDescent="0.25">
      <c r="A103" s="37"/>
      <c r="B103" s="22"/>
      <c r="D103" s="22"/>
      <c r="F103" s="22"/>
      <c r="H103" s="22"/>
      <c r="J103" s="22"/>
      <c r="L103" s="22"/>
      <c r="N103" s="22"/>
      <c r="P103" s="22"/>
      <c r="R103" s="22"/>
      <c r="T103" s="22"/>
      <c r="V103" s="22"/>
      <c r="X103" s="22"/>
      <c r="Z103" s="22"/>
      <c r="AB103" s="22"/>
      <c r="AD103" s="22"/>
      <c r="AF103" s="22"/>
      <c r="AH103" s="22"/>
      <c r="AJ103" s="22"/>
      <c r="AL103" s="22"/>
      <c r="AN103" s="22"/>
      <c r="AP103" s="22"/>
      <c r="AR103" s="22"/>
      <c r="AT103" s="22"/>
      <c r="AV103" s="22"/>
      <c r="AW103" s="38"/>
      <c r="AX103" s="23"/>
      <c r="AY103" s="27"/>
      <c r="AZ103" s="27"/>
      <c r="BA103" s="5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</row>
    <row r="104" spans="1:103" s="18" customFormat="1" x14ac:dyDescent="0.25">
      <c r="A104" s="37"/>
      <c r="B104" s="22"/>
      <c r="D104" s="22"/>
      <c r="F104" s="22"/>
      <c r="H104" s="22"/>
      <c r="J104" s="22"/>
      <c r="L104" s="22"/>
      <c r="N104" s="22"/>
      <c r="P104" s="22"/>
      <c r="R104" s="22"/>
      <c r="T104" s="22"/>
      <c r="V104" s="22"/>
      <c r="X104" s="22"/>
      <c r="Z104" s="22"/>
      <c r="AB104" s="22"/>
      <c r="AD104" s="22"/>
      <c r="AF104" s="22"/>
      <c r="AH104" s="22"/>
      <c r="AJ104" s="22"/>
      <c r="AL104" s="22"/>
      <c r="AN104" s="22"/>
      <c r="AP104" s="22"/>
      <c r="AR104" s="22"/>
      <c r="AT104" s="22"/>
      <c r="AV104" s="22"/>
      <c r="AW104" s="38"/>
      <c r="AX104" s="23"/>
      <c r="AY104" s="27"/>
      <c r="AZ104" s="27"/>
      <c r="BA104" s="5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</row>
    <row r="105" spans="1:103" s="18" customFormat="1" x14ac:dyDescent="0.25">
      <c r="A105" s="37"/>
      <c r="B105" s="22"/>
      <c r="D105" s="22"/>
      <c r="F105" s="22"/>
      <c r="H105" s="22"/>
      <c r="J105" s="22"/>
      <c r="L105" s="22"/>
      <c r="N105" s="22"/>
      <c r="P105" s="22"/>
      <c r="R105" s="22"/>
      <c r="T105" s="22"/>
      <c r="V105" s="22"/>
      <c r="X105" s="22"/>
      <c r="Z105" s="22"/>
      <c r="AB105" s="22"/>
      <c r="AD105" s="22"/>
      <c r="AF105" s="22"/>
      <c r="AH105" s="22"/>
      <c r="AJ105" s="22"/>
      <c r="AL105" s="22"/>
      <c r="AN105" s="22"/>
      <c r="AP105" s="22"/>
      <c r="AR105" s="22"/>
      <c r="AT105" s="22"/>
      <c r="AV105" s="22"/>
      <c r="AW105" s="38"/>
      <c r="AX105" s="23"/>
      <c r="AY105" s="27"/>
      <c r="AZ105" s="27"/>
      <c r="BA105" s="5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</row>
    <row r="106" spans="1:103" s="18" customFormat="1" x14ac:dyDescent="0.25">
      <c r="A106" s="37"/>
      <c r="B106" s="22"/>
      <c r="D106" s="22"/>
      <c r="F106" s="22"/>
      <c r="H106" s="22"/>
      <c r="J106" s="22"/>
      <c r="L106" s="22"/>
      <c r="N106" s="22"/>
      <c r="P106" s="22"/>
      <c r="R106" s="22"/>
      <c r="T106" s="22"/>
      <c r="V106" s="22"/>
      <c r="X106" s="22"/>
      <c r="Z106" s="22"/>
      <c r="AB106" s="22"/>
      <c r="AD106" s="22"/>
      <c r="AF106" s="22"/>
      <c r="AH106" s="22"/>
      <c r="AJ106" s="22"/>
      <c r="AL106" s="22"/>
      <c r="AN106" s="22"/>
      <c r="AP106" s="22"/>
      <c r="AR106" s="22"/>
      <c r="AT106" s="22"/>
      <c r="AV106" s="22"/>
      <c r="AW106" s="38"/>
      <c r="AX106" s="23"/>
      <c r="AY106" s="27"/>
      <c r="AZ106" s="27"/>
      <c r="BA106" s="5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</row>
    <row r="107" spans="1:103" s="18" customFormat="1" x14ac:dyDescent="0.25">
      <c r="A107" s="37"/>
      <c r="B107" s="22"/>
      <c r="D107" s="22"/>
      <c r="F107" s="22"/>
      <c r="H107" s="22"/>
      <c r="J107" s="22"/>
      <c r="L107" s="22"/>
      <c r="N107" s="22"/>
      <c r="P107" s="22"/>
      <c r="R107" s="22"/>
      <c r="T107" s="22"/>
      <c r="V107" s="22"/>
      <c r="X107" s="22"/>
      <c r="Z107" s="22"/>
      <c r="AB107" s="22"/>
      <c r="AD107" s="22"/>
      <c r="AF107" s="22"/>
      <c r="AH107" s="22"/>
      <c r="AJ107" s="22"/>
      <c r="AL107" s="22"/>
      <c r="AN107" s="22"/>
      <c r="AP107" s="22"/>
      <c r="AR107" s="22"/>
      <c r="AT107" s="22"/>
      <c r="AV107" s="22"/>
      <c r="AW107" s="38"/>
      <c r="AX107" s="23"/>
      <c r="AY107" s="27"/>
      <c r="AZ107" s="27"/>
      <c r="BA107" s="5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</row>
    <row r="108" spans="1:103" s="18" customFormat="1" x14ac:dyDescent="0.25">
      <c r="A108" s="37"/>
      <c r="B108" s="22"/>
      <c r="D108" s="22"/>
      <c r="F108" s="22"/>
      <c r="H108" s="22"/>
      <c r="J108" s="22"/>
      <c r="L108" s="22"/>
      <c r="N108" s="22"/>
      <c r="P108" s="22"/>
      <c r="R108" s="22"/>
      <c r="T108" s="22"/>
      <c r="V108" s="22"/>
      <c r="X108" s="22"/>
      <c r="Z108" s="22"/>
      <c r="AB108" s="22"/>
      <c r="AD108" s="22"/>
      <c r="AF108" s="22"/>
      <c r="AH108" s="22"/>
      <c r="AJ108" s="22"/>
      <c r="AL108" s="22"/>
      <c r="AN108" s="22"/>
      <c r="AP108" s="22"/>
      <c r="AR108" s="22"/>
      <c r="AT108" s="22"/>
      <c r="AV108" s="22"/>
      <c r="AW108" s="38"/>
      <c r="AX108" s="23"/>
      <c r="AY108" s="27"/>
      <c r="AZ108" s="27"/>
      <c r="BA108" s="5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</row>
    <row r="109" spans="1:103" s="18" customFormat="1" x14ac:dyDescent="0.25">
      <c r="A109" s="37"/>
      <c r="B109" s="22"/>
      <c r="D109" s="22"/>
      <c r="F109" s="22"/>
      <c r="H109" s="22"/>
      <c r="J109" s="22"/>
      <c r="L109" s="22"/>
      <c r="N109" s="22"/>
      <c r="P109" s="22"/>
      <c r="R109" s="22"/>
      <c r="T109" s="22"/>
      <c r="V109" s="22"/>
      <c r="X109" s="22"/>
      <c r="Z109" s="22"/>
      <c r="AB109" s="22"/>
      <c r="AD109" s="22"/>
      <c r="AF109" s="22"/>
      <c r="AH109" s="22"/>
      <c r="AJ109" s="22"/>
      <c r="AL109" s="22"/>
      <c r="AN109" s="22"/>
      <c r="AP109" s="22"/>
      <c r="AR109" s="22"/>
      <c r="AT109" s="22"/>
      <c r="AV109" s="22"/>
      <c r="AW109" s="38"/>
      <c r="AX109" s="23"/>
      <c r="AY109" s="27"/>
      <c r="AZ109" s="27"/>
      <c r="BA109" s="5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</row>
    <row r="110" spans="1:103" s="18" customFormat="1" x14ac:dyDescent="0.25">
      <c r="A110" s="37"/>
      <c r="B110" s="22"/>
      <c r="D110" s="22"/>
      <c r="F110" s="22"/>
      <c r="H110" s="22"/>
      <c r="J110" s="22"/>
      <c r="L110" s="22"/>
      <c r="N110" s="22"/>
      <c r="P110" s="22"/>
      <c r="R110" s="22"/>
      <c r="T110" s="22"/>
      <c r="V110" s="22"/>
      <c r="X110" s="22"/>
      <c r="Z110" s="22"/>
      <c r="AB110" s="22"/>
      <c r="AD110" s="22"/>
      <c r="AF110" s="22"/>
      <c r="AH110" s="22"/>
      <c r="AJ110" s="22"/>
      <c r="AL110" s="22"/>
      <c r="AN110" s="22"/>
      <c r="AP110" s="22"/>
      <c r="AR110" s="22"/>
      <c r="AT110" s="22"/>
      <c r="AV110" s="22"/>
      <c r="AW110" s="38"/>
      <c r="AX110" s="23"/>
      <c r="AY110" s="27"/>
      <c r="AZ110" s="27"/>
      <c r="BA110" s="5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</row>
    <row r="111" spans="1:103" s="18" customFormat="1" x14ac:dyDescent="0.25">
      <c r="A111" s="37"/>
      <c r="B111" s="22"/>
      <c r="D111" s="22"/>
      <c r="F111" s="22"/>
      <c r="H111" s="22"/>
      <c r="J111" s="22"/>
      <c r="L111" s="22"/>
      <c r="N111" s="22"/>
      <c r="P111" s="22"/>
      <c r="R111" s="22"/>
      <c r="T111" s="22"/>
      <c r="V111" s="22"/>
      <c r="X111" s="22"/>
      <c r="Z111" s="22"/>
      <c r="AB111" s="22"/>
      <c r="AD111" s="22"/>
      <c r="AF111" s="22"/>
      <c r="AH111" s="22"/>
      <c r="AJ111" s="22"/>
      <c r="AL111" s="22"/>
      <c r="AN111" s="22"/>
      <c r="AP111" s="22"/>
      <c r="AR111" s="22"/>
      <c r="AT111" s="22"/>
      <c r="AV111" s="22"/>
      <c r="AW111" s="38"/>
      <c r="AX111" s="23"/>
      <c r="AY111" s="27"/>
      <c r="AZ111" s="27"/>
      <c r="BA111" s="5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</row>
    <row r="112" spans="1:103" s="18" customFormat="1" x14ac:dyDescent="0.25">
      <c r="A112" s="37"/>
      <c r="B112" s="22"/>
      <c r="D112" s="22"/>
      <c r="F112" s="22"/>
      <c r="H112" s="22"/>
      <c r="J112" s="22"/>
      <c r="L112" s="22"/>
      <c r="N112" s="22"/>
      <c r="P112" s="22"/>
      <c r="R112" s="22"/>
      <c r="T112" s="22"/>
      <c r="V112" s="22"/>
      <c r="X112" s="22"/>
      <c r="Z112" s="22"/>
      <c r="AB112" s="22"/>
      <c r="AD112" s="22"/>
      <c r="AF112" s="22"/>
      <c r="AH112" s="22"/>
      <c r="AJ112" s="22"/>
      <c r="AL112" s="22"/>
      <c r="AN112" s="22"/>
      <c r="AP112" s="22"/>
      <c r="AR112" s="22"/>
      <c r="AT112" s="22"/>
      <c r="AV112" s="22"/>
      <c r="AW112" s="38"/>
      <c r="AX112" s="23"/>
      <c r="AY112" s="27"/>
      <c r="AZ112" s="27"/>
      <c r="BA112" s="5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</row>
    <row r="113" spans="1:103" s="18" customFormat="1" x14ac:dyDescent="0.25">
      <c r="A113" s="37"/>
      <c r="B113" s="22"/>
      <c r="D113" s="22"/>
      <c r="F113" s="22"/>
      <c r="H113" s="22"/>
      <c r="J113" s="22"/>
      <c r="L113" s="22"/>
      <c r="N113" s="22"/>
      <c r="P113" s="22"/>
      <c r="R113" s="22"/>
      <c r="T113" s="22"/>
      <c r="V113" s="22"/>
      <c r="X113" s="22"/>
      <c r="Z113" s="22"/>
      <c r="AB113" s="22"/>
      <c r="AD113" s="22"/>
      <c r="AF113" s="22"/>
      <c r="AH113" s="22"/>
      <c r="AJ113" s="22"/>
      <c r="AL113" s="22"/>
      <c r="AN113" s="22"/>
      <c r="AP113" s="22"/>
      <c r="AR113" s="22"/>
      <c r="AT113" s="22"/>
      <c r="AV113" s="22"/>
      <c r="AW113" s="38"/>
      <c r="AX113" s="23"/>
      <c r="AY113" s="27"/>
      <c r="AZ113" s="27"/>
      <c r="BA113" s="5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</row>
    <row r="114" spans="1:103" s="18" customFormat="1" x14ac:dyDescent="0.25">
      <c r="A114" s="37"/>
      <c r="B114" s="22"/>
      <c r="D114" s="22"/>
      <c r="F114" s="22"/>
      <c r="H114" s="22"/>
      <c r="J114" s="22"/>
      <c r="L114" s="22"/>
      <c r="N114" s="22"/>
      <c r="P114" s="22"/>
      <c r="R114" s="22"/>
      <c r="T114" s="22"/>
      <c r="V114" s="22"/>
      <c r="X114" s="22"/>
      <c r="Z114" s="22"/>
      <c r="AB114" s="22"/>
      <c r="AD114" s="22"/>
      <c r="AF114" s="22"/>
      <c r="AH114" s="22"/>
      <c r="AJ114" s="22"/>
      <c r="AL114" s="22"/>
      <c r="AN114" s="22"/>
      <c r="AP114" s="22"/>
      <c r="AR114" s="22"/>
      <c r="AT114" s="22"/>
      <c r="AV114" s="22"/>
      <c r="AW114" s="38"/>
      <c r="AX114" s="23"/>
      <c r="AY114" s="27"/>
      <c r="AZ114" s="27"/>
      <c r="BA114" s="5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</row>
    <row r="115" spans="1:103" s="18" customFormat="1" x14ac:dyDescent="0.25">
      <c r="A115" s="37"/>
      <c r="B115" s="22"/>
      <c r="D115" s="22"/>
      <c r="F115" s="22"/>
      <c r="H115" s="22"/>
      <c r="J115" s="22"/>
      <c r="L115" s="22"/>
      <c r="N115" s="22"/>
      <c r="P115" s="22"/>
      <c r="R115" s="22"/>
      <c r="T115" s="22"/>
      <c r="V115" s="22"/>
      <c r="X115" s="22"/>
      <c r="Z115" s="22"/>
      <c r="AB115" s="22"/>
      <c r="AD115" s="22"/>
      <c r="AF115" s="22"/>
      <c r="AH115" s="22"/>
      <c r="AJ115" s="22"/>
      <c r="AL115" s="22"/>
      <c r="AN115" s="22"/>
      <c r="AP115" s="22"/>
      <c r="AR115" s="22"/>
      <c r="AT115" s="22"/>
      <c r="AV115" s="22"/>
      <c r="AW115" s="38"/>
      <c r="AX115" s="23"/>
      <c r="AY115" s="27"/>
      <c r="AZ115" s="27"/>
      <c r="BA115" s="5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</row>
    <row r="116" spans="1:103" s="18" customFormat="1" x14ac:dyDescent="0.25">
      <c r="A116" s="37"/>
      <c r="B116" s="22"/>
      <c r="D116" s="22"/>
      <c r="F116" s="22"/>
      <c r="H116" s="22"/>
      <c r="J116" s="22"/>
      <c r="L116" s="22"/>
      <c r="N116" s="22"/>
      <c r="P116" s="22"/>
      <c r="R116" s="22"/>
      <c r="T116" s="22"/>
      <c r="V116" s="22"/>
      <c r="X116" s="22"/>
      <c r="Z116" s="22"/>
      <c r="AB116" s="22"/>
      <c r="AD116" s="22"/>
      <c r="AF116" s="22"/>
      <c r="AH116" s="22"/>
      <c r="AJ116" s="22"/>
      <c r="AL116" s="22"/>
      <c r="AN116" s="22"/>
      <c r="AP116" s="22"/>
      <c r="AR116" s="22"/>
      <c r="AT116" s="22"/>
      <c r="AV116" s="22"/>
      <c r="AW116" s="38"/>
      <c r="AX116" s="23"/>
      <c r="AY116" s="27"/>
      <c r="AZ116" s="27"/>
      <c r="BA116" s="5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</row>
    <row r="117" spans="1:103" s="18" customFormat="1" x14ac:dyDescent="0.25">
      <c r="A117" s="37"/>
      <c r="B117" s="22"/>
      <c r="D117" s="22"/>
      <c r="F117" s="22"/>
      <c r="H117" s="22"/>
      <c r="J117" s="22"/>
      <c r="L117" s="22"/>
      <c r="N117" s="22"/>
      <c r="P117" s="22"/>
      <c r="R117" s="22"/>
      <c r="T117" s="22"/>
      <c r="V117" s="22"/>
      <c r="X117" s="22"/>
      <c r="Z117" s="22"/>
      <c r="AB117" s="22"/>
      <c r="AD117" s="22"/>
      <c r="AF117" s="22"/>
      <c r="AH117" s="22"/>
      <c r="AJ117" s="22"/>
      <c r="AL117" s="22"/>
      <c r="AN117" s="22"/>
      <c r="AP117" s="22"/>
      <c r="AR117" s="22"/>
      <c r="AT117" s="22"/>
      <c r="AV117" s="22"/>
      <c r="AW117" s="38"/>
      <c r="AX117" s="23"/>
      <c r="AY117" s="27"/>
      <c r="AZ117" s="27"/>
      <c r="BA117" s="5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</row>
    <row r="118" spans="1:103" s="18" customFormat="1" x14ac:dyDescent="0.25">
      <c r="A118" s="37"/>
      <c r="B118" s="22"/>
      <c r="D118" s="22"/>
      <c r="F118" s="22"/>
      <c r="H118" s="22"/>
      <c r="J118" s="22"/>
      <c r="L118" s="22"/>
      <c r="N118" s="22"/>
      <c r="P118" s="22"/>
      <c r="R118" s="22"/>
      <c r="T118" s="22"/>
      <c r="V118" s="22"/>
      <c r="X118" s="22"/>
      <c r="Z118" s="22"/>
      <c r="AB118" s="22"/>
      <c r="AD118" s="22"/>
      <c r="AF118" s="22"/>
      <c r="AH118" s="22"/>
      <c r="AJ118" s="22"/>
      <c r="AL118" s="22"/>
      <c r="AN118" s="22"/>
      <c r="AP118" s="22"/>
      <c r="AR118" s="22"/>
      <c r="AT118" s="22"/>
      <c r="AV118" s="22"/>
      <c r="AW118" s="38"/>
      <c r="AX118" s="23"/>
      <c r="AY118" s="27"/>
      <c r="AZ118" s="27"/>
      <c r="BA118" s="5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</row>
    <row r="119" spans="1:103" s="18" customFormat="1" x14ac:dyDescent="0.25">
      <c r="A119" s="37"/>
      <c r="B119" s="22"/>
      <c r="D119" s="22"/>
      <c r="F119" s="22"/>
      <c r="H119" s="22"/>
      <c r="J119" s="22"/>
      <c r="L119" s="22"/>
      <c r="N119" s="22"/>
      <c r="P119" s="22"/>
      <c r="R119" s="22"/>
      <c r="T119" s="22"/>
      <c r="V119" s="22"/>
      <c r="X119" s="22"/>
      <c r="Z119" s="22"/>
      <c r="AB119" s="22"/>
      <c r="AD119" s="22"/>
      <c r="AF119" s="22"/>
      <c r="AH119" s="22"/>
      <c r="AJ119" s="22"/>
      <c r="AL119" s="22"/>
      <c r="AN119" s="22"/>
      <c r="AP119" s="22"/>
      <c r="AR119" s="22"/>
      <c r="AT119" s="22"/>
      <c r="AV119" s="22"/>
      <c r="AW119" s="38"/>
      <c r="AX119" s="23"/>
      <c r="AY119" s="27"/>
      <c r="AZ119" s="27"/>
      <c r="BA119" s="5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</row>
    <row r="120" spans="1:103" s="18" customFormat="1" x14ac:dyDescent="0.25">
      <c r="A120" s="37"/>
      <c r="B120" s="22"/>
      <c r="D120" s="22"/>
      <c r="F120" s="22"/>
      <c r="H120" s="22"/>
      <c r="J120" s="22"/>
      <c r="L120" s="22"/>
      <c r="N120" s="22"/>
      <c r="P120" s="22"/>
      <c r="R120" s="22"/>
      <c r="T120" s="22"/>
      <c r="V120" s="22"/>
      <c r="X120" s="22"/>
      <c r="Z120" s="22"/>
      <c r="AB120" s="22"/>
      <c r="AD120" s="22"/>
      <c r="AF120" s="22"/>
      <c r="AH120" s="22"/>
      <c r="AJ120" s="22"/>
      <c r="AL120" s="22"/>
      <c r="AN120" s="22"/>
      <c r="AP120" s="22"/>
      <c r="AR120" s="22"/>
      <c r="AT120" s="22"/>
      <c r="AV120" s="22"/>
      <c r="AW120" s="38"/>
      <c r="AX120" s="23"/>
      <c r="AY120" s="27"/>
      <c r="AZ120" s="27"/>
      <c r="BA120" s="5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</row>
    <row r="121" spans="1:103" s="18" customFormat="1" x14ac:dyDescent="0.25">
      <c r="A121" s="37"/>
      <c r="B121" s="22"/>
      <c r="D121" s="22"/>
      <c r="F121" s="22"/>
      <c r="H121" s="22"/>
      <c r="J121" s="22"/>
      <c r="L121" s="22"/>
      <c r="N121" s="22"/>
      <c r="P121" s="22"/>
      <c r="R121" s="22"/>
      <c r="T121" s="22"/>
      <c r="V121" s="22"/>
      <c r="X121" s="22"/>
      <c r="Z121" s="22"/>
      <c r="AB121" s="22"/>
      <c r="AD121" s="22"/>
      <c r="AF121" s="22"/>
      <c r="AH121" s="22"/>
      <c r="AJ121" s="22"/>
      <c r="AL121" s="22"/>
      <c r="AN121" s="22"/>
      <c r="AP121" s="22"/>
      <c r="AR121" s="22"/>
      <c r="AT121" s="22"/>
      <c r="AV121" s="22"/>
      <c r="AW121" s="38"/>
      <c r="AX121" s="23"/>
      <c r="AY121" s="27"/>
      <c r="AZ121" s="27"/>
      <c r="BA121" s="5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</row>
    <row r="122" spans="1:103" s="18" customFormat="1" x14ac:dyDescent="0.25">
      <c r="A122" s="37"/>
      <c r="B122" s="22"/>
      <c r="D122" s="22"/>
      <c r="F122" s="22"/>
      <c r="H122" s="22"/>
      <c r="J122" s="22"/>
      <c r="L122" s="22"/>
      <c r="N122" s="22"/>
      <c r="P122" s="22"/>
      <c r="R122" s="22"/>
      <c r="T122" s="22"/>
      <c r="V122" s="22"/>
      <c r="X122" s="22"/>
      <c r="Z122" s="22"/>
      <c r="AB122" s="22"/>
      <c r="AD122" s="22"/>
      <c r="AF122" s="22"/>
      <c r="AH122" s="22"/>
      <c r="AJ122" s="22"/>
      <c r="AL122" s="22"/>
      <c r="AN122" s="22"/>
      <c r="AP122" s="22"/>
      <c r="AR122" s="22"/>
      <c r="AT122" s="22"/>
      <c r="AV122" s="22"/>
      <c r="AW122" s="38"/>
      <c r="AX122" s="23"/>
      <c r="AY122" s="27"/>
      <c r="AZ122" s="27"/>
      <c r="BA122" s="5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</row>
    <row r="123" spans="1:103" s="18" customFormat="1" x14ac:dyDescent="0.25">
      <c r="A123" s="37"/>
      <c r="B123" s="22"/>
      <c r="D123" s="22"/>
      <c r="F123" s="22"/>
      <c r="H123" s="22"/>
      <c r="J123" s="22"/>
      <c r="L123" s="22"/>
      <c r="N123" s="22"/>
      <c r="P123" s="22"/>
      <c r="R123" s="22"/>
      <c r="T123" s="22"/>
      <c r="V123" s="22"/>
      <c r="X123" s="22"/>
      <c r="Z123" s="22"/>
      <c r="AB123" s="22"/>
      <c r="AD123" s="22"/>
      <c r="AF123" s="22"/>
      <c r="AH123" s="22"/>
      <c r="AJ123" s="22"/>
      <c r="AL123" s="22"/>
      <c r="AN123" s="22"/>
      <c r="AP123" s="22"/>
      <c r="AR123" s="22"/>
      <c r="AT123" s="22"/>
      <c r="AV123" s="22"/>
      <c r="AW123" s="38"/>
      <c r="AX123" s="23"/>
      <c r="AY123" s="27"/>
      <c r="AZ123" s="27"/>
      <c r="BA123" s="5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</row>
    <row r="124" spans="1:103" s="18" customFormat="1" x14ac:dyDescent="0.25">
      <c r="A124" s="37"/>
      <c r="B124" s="22"/>
      <c r="D124" s="22"/>
      <c r="F124" s="22"/>
      <c r="H124" s="22"/>
      <c r="J124" s="22"/>
      <c r="L124" s="22"/>
      <c r="N124" s="22"/>
      <c r="P124" s="22"/>
      <c r="R124" s="22"/>
      <c r="T124" s="22"/>
      <c r="V124" s="22"/>
      <c r="X124" s="22"/>
      <c r="Z124" s="22"/>
      <c r="AB124" s="22"/>
      <c r="AD124" s="22"/>
      <c r="AF124" s="22"/>
      <c r="AH124" s="22"/>
      <c r="AJ124" s="22"/>
      <c r="AL124" s="22"/>
      <c r="AN124" s="22"/>
      <c r="AP124" s="22"/>
      <c r="AR124" s="22"/>
      <c r="AT124" s="22"/>
      <c r="AV124" s="22"/>
      <c r="AW124" s="38"/>
      <c r="AX124" s="23"/>
      <c r="AY124" s="27"/>
      <c r="AZ124" s="27"/>
      <c r="BA124" s="5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</row>
    <row r="125" spans="1:103" s="18" customFormat="1" x14ac:dyDescent="0.25">
      <c r="A125" s="37"/>
      <c r="B125" s="22"/>
      <c r="D125" s="22"/>
      <c r="F125" s="22"/>
      <c r="H125" s="22"/>
      <c r="J125" s="22"/>
      <c r="L125" s="22"/>
      <c r="N125" s="22"/>
      <c r="P125" s="22"/>
      <c r="R125" s="22"/>
      <c r="T125" s="22"/>
      <c r="V125" s="22"/>
      <c r="X125" s="22"/>
      <c r="Z125" s="22"/>
      <c r="AB125" s="22"/>
      <c r="AD125" s="22"/>
      <c r="AF125" s="22"/>
      <c r="AH125" s="22"/>
      <c r="AJ125" s="22"/>
      <c r="AL125" s="22"/>
      <c r="AN125" s="22"/>
      <c r="AP125" s="22"/>
      <c r="AR125" s="22"/>
      <c r="AT125" s="22"/>
      <c r="AV125" s="22"/>
      <c r="AW125" s="38"/>
      <c r="AX125" s="23"/>
      <c r="AY125" s="27"/>
      <c r="AZ125" s="27"/>
      <c r="BA125" s="5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</row>
    <row r="126" spans="1:103" s="18" customFormat="1" x14ac:dyDescent="0.25">
      <c r="A126" s="37"/>
      <c r="B126" s="22"/>
      <c r="D126" s="22"/>
      <c r="F126" s="22"/>
      <c r="H126" s="22"/>
      <c r="J126" s="22"/>
      <c r="L126" s="22"/>
      <c r="N126" s="22"/>
      <c r="P126" s="22"/>
      <c r="R126" s="22"/>
      <c r="T126" s="22"/>
      <c r="V126" s="22"/>
      <c r="X126" s="22"/>
      <c r="Z126" s="22"/>
      <c r="AB126" s="22"/>
      <c r="AD126" s="22"/>
      <c r="AF126" s="22"/>
      <c r="AH126" s="22"/>
      <c r="AJ126" s="22"/>
      <c r="AL126" s="22"/>
      <c r="AN126" s="22"/>
      <c r="AP126" s="22"/>
      <c r="AR126" s="22"/>
      <c r="AT126" s="22"/>
      <c r="AV126" s="22"/>
      <c r="AW126" s="38"/>
      <c r="AX126" s="23"/>
      <c r="AY126" s="27"/>
      <c r="AZ126" s="27"/>
      <c r="BA126" s="5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</row>
    <row r="127" spans="1:103" s="18" customFormat="1" x14ac:dyDescent="0.25">
      <c r="A127" s="37"/>
      <c r="B127" s="22"/>
      <c r="D127" s="22"/>
      <c r="F127" s="22"/>
      <c r="H127" s="22"/>
      <c r="J127" s="22"/>
      <c r="L127" s="22"/>
      <c r="N127" s="22"/>
      <c r="P127" s="22"/>
      <c r="R127" s="22"/>
      <c r="T127" s="22"/>
      <c r="V127" s="22"/>
      <c r="X127" s="22"/>
      <c r="Z127" s="22"/>
      <c r="AB127" s="22"/>
      <c r="AD127" s="22"/>
      <c r="AF127" s="22"/>
      <c r="AH127" s="22"/>
      <c r="AJ127" s="22"/>
      <c r="AL127" s="22"/>
      <c r="AN127" s="22"/>
      <c r="AP127" s="22"/>
      <c r="AR127" s="22"/>
      <c r="AT127" s="22"/>
      <c r="AV127" s="22"/>
      <c r="AW127" s="38"/>
      <c r="AX127" s="23"/>
      <c r="AY127" s="27"/>
      <c r="AZ127" s="27"/>
      <c r="BA127" s="5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</row>
    <row r="128" spans="1:103" s="18" customFormat="1" x14ac:dyDescent="0.25">
      <c r="A128" s="37"/>
      <c r="B128" s="22"/>
      <c r="D128" s="22"/>
      <c r="F128" s="22"/>
      <c r="H128" s="22"/>
      <c r="J128" s="22"/>
      <c r="L128" s="22"/>
      <c r="N128" s="22"/>
      <c r="P128" s="22"/>
      <c r="R128" s="22"/>
      <c r="T128" s="22"/>
      <c r="V128" s="22"/>
      <c r="X128" s="22"/>
      <c r="Z128" s="22"/>
      <c r="AB128" s="22"/>
      <c r="AD128" s="22"/>
      <c r="AF128" s="22"/>
      <c r="AH128" s="22"/>
      <c r="AJ128" s="22"/>
      <c r="AL128" s="22"/>
      <c r="AN128" s="22"/>
      <c r="AP128" s="22"/>
      <c r="AR128" s="22"/>
      <c r="AT128" s="22"/>
      <c r="AV128" s="22"/>
      <c r="AW128" s="38"/>
      <c r="AX128" s="23"/>
      <c r="AY128" s="27"/>
      <c r="AZ128" s="27"/>
      <c r="BA128" s="5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</row>
    <row r="129" spans="1:103" s="18" customFormat="1" x14ac:dyDescent="0.25">
      <c r="A129" s="37"/>
      <c r="B129" s="22"/>
      <c r="D129" s="22"/>
      <c r="F129" s="22"/>
      <c r="H129" s="22"/>
      <c r="J129" s="22"/>
      <c r="L129" s="22"/>
      <c r="N129" s="22"/>
      <c r="P129" s="22"/>
      <c r="R129" s="22"/>
      <c r="T129" s="22"/>
      <c r="V129" s="22"/>
      <c r="X129" s="22"/>
      <c r="Z129" s="22"/>
      <c r="AB129" s="22"/>
      <c r="AD129" s="22"/>
      <c r="AF129" s="22"/>
      <c r="AH129" s="22"/>
      <c r="AJ129" s="22"/>
      <c r="AL129" s="22"/>
      <c r="AN129" s="22"/>
      <c r="AP129" s="22"/>
      <c r="AR129" s="22"/>
      <c r="AT129" s="22"/>
      <c r="AV129" s="22"/>
      <c r="AW129" s="38"/>
      <c r="AX129" s="23"/>
      <c r="AY129" s="27"/>
      <c r="AZ129" s="27"/>
      <c r="BA129" s="5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</row>
    <row r="130" spans="1:103" s="18" customFormat="1" x14ac:dyDescent="0.25">
      <c r="A130" s="37"/>
      <c r="B130" s="22"/>
      <c r="D130" s="22"/>
      <c r="F130" s="22"/>
      <c r="H130" s="22"/>
      <c r="J130" s="22"/>
      <c r="L130" s="22"/>
      <c r="N130" s="22"/>
      <c r="P130" s="22"/>
      <c r="R130" s="22"/>
      <c r="T130" s="22"/>
      <c r="V130" s="22"/>
      <c r="X130" s="22"/>
      <c r="Z130" s="22"/>
      <c r="AB130" s="22"/>
      <c r="AD130" s="22"/>
      <c r="AF130" s="22"/>
      <c r="AH130" s="22"/>
      <c r="AJ130" s="22"/>
      <c r="AL130" s="22"/>
      <c r="AN130" s="22"/>
      <c r="AP130" s="22"/>
      <c r="AR130" s="22"/>
      <c r="AT130" s="22"/>
      <c r="AV130" s="22"/>
      <c r="AW130" s="38"/>
      <c r="AX130" s="23"/>
      <c r="AY130" s="27"/>
      <c r="AZ130" s="27"/>
      <c r="BA130" s="5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</row>
    <row r="131" spans="1:103" s="18" customFormat="1" x14ac:dyDescent="0.25">
      <c r="A131" s="37"/>
      <c r="B131" s="22"/>
      <c r="D131" s="22"/>
      <c r="F131" s="22"/>
      <c r="H131" s="22"/>
      <c r="J131" s="22"/>
      <c r="L131" s="22"/>
      <c r="N131" s="22"/>
      <c r="P131" s="22"/>
      <c r="R131" s="22"/>
      <c r="T131" s="22"/>
      <c r="V131" s="22"/>
      <c r="X131" s="22"/>
      <c r="Z131" s="22"/>
      <c r="AB131" s="22"/>
      <c r="AD131" s="22"/>
      <c r="AF131" s="22"/>
      <c r="AH131" s="22"/>
      <c r="AJ131" s="22"/>
      <c r="AL131" s="22"/>
      <c r="AN131" s="22"/>
      <c r="AP131" s="22"/>
      <c r="AR131" s="22"/>
      <c r="AT131" s="22"/>
      <c r="AV131" s="22"/>
      <c r="AW131" s="38"/>
      <c r="AX131" s="23"/>
      <c r="AY131" s="27"/>
      <c r="AZ131" s="27"/>
      <c r="BA131" s="5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</row>
    <row r="132" spans="1:103" s="18" customFormat="1" x14ac:dyDescent="0.25">
      <c r="A132" s="37"/>
      <c r="B132" s="22"/>
      <c r="D132" s="22"/>
      <c r="F132" s="22"/>
      <c r="H132" s="22"/>
      <c r="J132" s="22"/>
      <c r="L132" s="22"/>
      <c r="N132" s="22"/>
      <c r="P132" s="22"/>
      <c r="R132" s="22"/>
      <c r="T132" s="22"/>
      <c r="V132" s="22"/>
      <c r="X132" s="22"/>
      <c r="Z132" s="22"/>
      <c r="AB132" s="22"/>
      <c r="AD132" s="22"/>
      <c r="AF132" s="22"/>
      <c r="AH132" s="22"/>
      <c r="AJ132" s="22"/>
      <c r="AL132" s="22"/>
      <c r="AN132" s="22"/>
      <c r="AP132" s="22"/>
      <c r="AR132" s="22"/>
      <c r="AT132" s="22"/>
      <c r="AV132" s="22"/>
      <c r="AW132" s="38"/>
      <c r="AX132" s="23"/>
      <c r="AY132" s="27"/>
      <c r="AZ132" s="27"/>
      <c r="BA132" s="5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</row>
    <row r="133" spans="1:103" s="18" customFormat="1" x14ac:dyDescent="0.25">
      <c r="A133" s="37"/>
      <c r="B133" s="22"/>
      <c r="D133" s="22"/>
      <c r="F133" s="22"/>
      <c r="H133" s="22"/>
      <c r="J133" s="22"/>
      <c r="L133" s="22"/>
      <c r="N133" s="22"/>
      <c r="P133" s="22"/>
      <c r="R133" s="22"/>
      <c r="T133" s="22"/>
      <c r="V133" s="22"/>
      <c r="X133" s="22"/>
      <c r="Z133" s="22"/>
      <c r="AB133" s="22"/>
      <c r="AD133" s="22"/>
      <c r="AF133" s="22"/>
      <c r="AH133" s="22"/>
      <c r="AJ133" s="22"/>
      <c r="AL133" s="22"/>
      <c r="AN133" s="22"/>
      <c r="AP133" s="22"/>
      <c r="AR133" s="22"/>
      <c r="AT133" s="22"/>
      <c r="AV133" s="22"/>
      <c r="AW133" s="38"/>
      <c r="AX133" s="23"/>
      <c r="AY133" s="27"/>
      <c r="AZ133" s="27"/>
      <c r="BA133" s="5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</row>
    <row r="134" spans="1:103" s="18" customFormat="1" x14ac:dyDescent="0.25">
      <c r="A134" s="37"/>
      <c r="B134" s="22"/>
      <c r="D134" s="22"/>
      <c r="F134" s="22"/>
      <c r="H134" s="22"/>
      <c r="J134" s="22"/>
      <c r="L134" s="22"/>
      <c r="N134" s="22"/>
      <c r="P134" s="22"/>
      <c r="R134" s="22"/>
      <c r="T134" s="22"/>
      <c r="V134" s="22"/>
      <c r="X134" s="22"/>
      <c r="Z134" s="22"/>
      <c r="AB134" s="22"/>
      <c r="AD134" s="22"/>
      <c r="AF134" s="22"/>
      <c r="AH134" s="22"/>
      <c r="AJ134" s="22"/>
      <c r="AL134" s="22"/>
      <c r="AN134" s="22"/>
      <c r="AP134" s="22"/>
      <c r="AR134" s="22"/>
      <c r="AT134" s="22"/>
      <c r="AV134" s="22"/>
      <c r="AW134" s="38"/>
      <c r="AX134" s="23"/>
      <c r="AY134" s="27"/>
      <c r="AZ134" s="27"/>
      <c r="BA134" s="5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</row>
    <row r="135" spans="1:103" s="18" customFormat="1" x14ac:dyDescent="0.25">
      <c r="A135" s="37"/>
      <c r="B135" s="22"/>
      <c r="D135" s="22"/>
      <c r="F135" s="22"/>
      <c r="H135" s="22"/>
      <c r="J135" s="22"/>
      <c r="L135" s="22"/>
      <c r="N135" s="22"/>
      <c r="P135" s="22"/>
      <c r="R135" s="22"/>
      <c r="T135" s="22"/>
      <c r="V135" s="22"/>
      <c r="X135" s="22"/>
      <c r="Z135" s="22"/>
      <c r="AB135" s="22"/>
      <c r="AD135" s="22"/>
      <c r="AF135" s="22"/>
      <c r="AH135" s="22"/>
      <c r="AJ135" s="22"/>
      <c r="AL135" s="22"/>
      <c r="AN135" s="22"/>
      <c r="AP135" s="22"/>
      <c r="AR135" s="22"/>
      <c r="AT135" s="22"/>
      <c r="AV135" s="22"/>
      <c r="AW135" s="38"/>
      <c r="AX135" s="23"/>
      <c r="AY135" s="27"/>
      <c r="AZ135" s="27"/>
      <c r="BA135" s="5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</row>
    <row r="136" spans="1:103" s="18" customFormat="1" x14ac:dyDescent="0.25">
      <c r="A136" s="37"/>
      <c r="B136" s="22"/>
      <c r="D136" s="22"/>
      <c r="F136" s="22"/>
      <c r="H136" s="22"/>
      <c r="J136" s="22"/>
      <c r="L136" s="22"/>
      <c r="N136" s="22"/>
      <c r="P136" s="22"/>
      <c r="R136" s="22"/>
      <c r="T136" s="22"/>
      <c r="V136" s="22"/>
      <c r="X136" s="22"/>
      <c r="Z136" s="22"/>
      <c r="AB136" s="22"/>
      <c r="AD136" s="22"/>
      <c r="AF136" s="22"/>
      <c r="AH136" s="22"/>
      <c r="AJ136" s="22"/>
      <c r="AL136" s="22"/>
      <c r="AN136" s="22"/>
      <c r="AP136" s="22"/>
      <c r="AR136" s="22"/>
      <c r="AT136" s="22"/>
      <c r="AV136" s="22"/>
      <c r="AW136" s="38"/>
      <c r="AX136" s="23"/>
      <c r="AY136" s="27"/>
      <c r="AZ136" s="27"/>
      <c r="BA136" s="5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</row>
    <row r="137" spans="1:103" s="18" customFormat="1" x14ac:dyDescent="0.25">
      <c r="A137" s="37"/>
      <c r="B137" s="22"/>
      <c r="D137" s="22"/>
      <c r="F137" s="22"/>
      <c r="H137" s="22"/>
      <c r="J137" s="22"/>
      <c r="L137" s="22"/>
      <c r="N137" s="22"/>
      <c r="P137" s="22"/>
      <c r="R137" s="22"/>
      <c r="T137" s="22"/>
      <c r="V137" s="22"/>
      <c r="X137" s="22"/>
      <c r="Z137" s="22"/>
      <c r="AB137" s="22"/>
      <c r="AD137" s="22"/>
      <c r="AF137" s="22"/>
      <c r="AH137" s="22"/>
      <c r="AJ137" s="22"/>
      <c r="AL137" s="22"/>
      <c r="AN137" s="22"/>
      <c r="AP137" s="22"/>
      <c r="AR137" s="22"/>
      <c r="AT137" s="22"/>
      <c r="AV137" s="22"/>
      <c r="AW137" s="38"/>
      <c r="AX137" s="23"/>
      <c r="AY137" s="27"/>
      <c r="AZ137" s="27"/>
      <c r="BA137" s="5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</row>
  </sheetData>
  <sheetProtection selectLockedCells="1"/>
  <mergeCells count="3">
    <mergeCell ref="N2:AV2"/>
    <mergeCell ref="B36:D36"/>
    <mergeCell ref="B2:F2"/>
  </mergeCells>
  <dataValidations count="2">
    <dataValidation allowBlank="1" sqref="BB5:BB28"/>
    <dataValidation type="list" allowBlank="1" sqref="B36 D36">
      <formula1>$BA$5:$BA$28</formula1>
    </dataValidation>
  </dataValidations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APPEL!$A$1:$AG$1</xm:f>
          </x14:formula1>
          <xm:sqref>BA3</xm:sqref>
        </x14:dataValidation>
        <x14:dataValidation type="list" allowBlank="1">
          <x14:formula1>
            <xm:f>DEBUT!$B$4:$B$200</xm:f>
          </x14:formula1>
          <xm:sqref>B6:B11 D6:D11 F6:F11 H6:H11 J6:J11 L6:L11 N6:N11 P6:P11 R6:R11 T6:T11 V6:V11 X6:X11 Z6:Z11 AB6:AB11 AD6:AD11 AF6:AF11 AH6:AH11 AJ6:AJ11 AL6:AL11 AN6:AN11 AP6:AP11 AR6:AR11 AT6:AT11 AV6:AV11</xm:sqref>
        </x14:dataValidation>
        <x14:dataValidation type="list" allowBlank="1">
          <x14:formula1>
            <xm:f>DEBUT!$R$4:$R$19</xm:f>
          </x14:formula1>
          <xm:sqref>B22 D22 F22 H22 J22 L22 N22 P22 R22 T22 V22 X22 Z22 AB22 AD22 AF22 AH22 AJ22 AL22 AN22 AP22 AR22 AT22 AV22</xm:sqref>
        </x14:dataValidation>
        <x14:dataValidation type="list" allowBlank="1">
          <x14:formula1>
            <xm:f>IF($BA$3=APPEL!$B$1,classe1,IF($BA$3=APPEL!$E$1,classe2,IF($BA$3=APPEL!$H$1,classe3,IF($BA$3=APPEL!$K$1,classe4,IF($BA$3=APPEL!$N$1,classe5,IF(BA3=APPEL!$Q$1,classe6,IF(BA3=APPEL!$T$1,classe7,IF(BA3=APPEL!$W$1,classe8,IF(BA3=APPEL!$Z$1,classe9)))))))))</xm:f>
          </x14:formula1>
          <xm:sqref>BA5:BA28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 enableFormatConditionsCalculation="0"/>
  <dimension ref="A1:BN90"/>
  <sheetViews>
    <sheetView showRowColHeaders="0" workbookViewId="0">
      <pane xSplit="17" ySplit="2" topLeftCell="R3" activePane="bottomRight" state="frozen"/>
      <selection pane="topRight" activeCell="R1" sqref="R1"/>
      <selection pane="bottomLeft" activeCell="A3" sqref="A3"/>
      <selection pane="bottomRight" activeCell="C3" sqref="C3"/>
    </sheetView>
  </sheetViews>
  <sheetFormatPr baseColWidth="10" defaultRowHeight="16" x14ac:dyDescent="0.2"/>
  <cols>
    <col min="1" max="1" width="1.5" style="116" customWidth="1"/>
    <col min="2" max="2" width="1.83203125" style="116" customWidth="1"/>
    <col min="3" max="3" width="10.83203125" style="233"/>
    <col min="4" max="4" width="16.83203125" style="233" customWidth="1"/>
    <col min="5" max="16" width="6" style="233" customWidth="1"/>
    <col min="17" max="66" width="10.83203125" style="116"/>
    <col min="67" max="16384" width="10.83203125" style="233"/>
  </cols>
  <sheetData>
    <row r="1" spans="1:66" s="116" customFormat="1" x14ac:dyDescent="0.2"/>
    <row r="2" spans="1:66" s="116" customFormat="1" ht="34" customHeight="1" x14ac:dyDescent="0.2"/>
    <row r="3" spans="1:66" s="244" customFormat="1" ht="19" x14ac:dyDescent="0.2">
      <c r="A3" s="23"/>
      <c r="B3" s="23"/>
      <c r="C3" s="248" t="s">
        <v>298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66" s="247" customFormat="1" ht="21" x14ac:dyDescent="0.2">
      <c r="A4" s="30"/>
      <c r="B4" s="30"/>
      <c r="C4" s="276" t="s">
        <v>280</v>
      </c>
      <c r="D4" s="277"/>
      <c r="E4" s="276" t="s">
        <v>281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7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66" ht="82" customHeight="1" x14ac:dyDescent="0.2">
      <c r="C5" s="279" t="s">
        <v>299</v>
      </c>
      <c r="D5" s="280"/>
      <c r="E5" s="281" t="s">
        <v>300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</row>
    <row r="6" spans="1:66" ht="36" customHeight="1" x14ac:dyDescent="0.2">
      <c r="C6" s="234" t="s">
        <v>282</v>
      </c>
      <c r="D6" s="234" t="s">
        <v>283</v>
      </c>
      <c r="E6" s="258" t="s">
        <v>284</v>
      </c>
      <c r="F6" s="259"/>
      <c r="G6" s="259"/>
      <c r="H6" s="260"/>
      <c r="I6" s="255" t="s">
        <v>301</v>
      </c>
      <c r="J6" s="256"/>
      <c r="K6" s="256"/>
      <c r="L6" s="256"/>
      <c r="M6" s="256"/>
      <c r="N6" s="256"/>
      <c r="O6" s="256"/>
      <c r="P6" s="257"/>
    </row>
    <row r="7" spans="1:66" ht="24" x14ac:dyDescent="0.2">
      <c r="C7" s="261" t="s">
        <v>285</v>
      </c>
      <c r="D7" s="264" t="s">
        <v>306</v>
      </c>
      <c r="E7" s="235" t="s">
        <v>286</v>
      </c>
      <c r="F7" s="235" t="s">
        <v>287</v>
      </c>
      <c r="G7" s="240" t="s">
        <v>288</v>
      </c>
      <c r="H7" s="242" t="s">
        <v>289</v>
      </c>
      <c r="I7" s="235" t="s">
        <v>290</v>
      </c>
      <c r="J7" s="235" t="s">
        <v>291</v>
      </c>
      <c r="K7" s="240" t="s">
        <v>288</v>
      </c>
      <c r="L7" s="242" t="s">
        <v>289</v>
      </c>
      <c r="M7" s="235" t="s">
        <v>290</v>
      </c>
      <c r="N7" s="235" t="s">
        <v>291</v>
      </c>
      <c r="O7" s="240" t="s">
        <v>288</v>
      </c>
      <c r="P7" s="242" t="s">
        <v>289</v>
      </c>
    </row>
    <row r="8" spans="1:66" x14ac:dyDescent="0.2">
      <c r="C8" s="262"/>
      <c r="D8" s="265"/>
      <c r="E8" s="236">
        <v>1</v>
      </c>
      <c r="F8" s="237">
        <v>0.75</v>
      </c>
      <c r="G8" s="241">
        <v>12</v>
      </c>
      <c r="H8" s="243">
        <v>8.5</v>
      </c>
      <c r="I8" s="238">
        <v>10</v>
      </c>
      <c r="J8" s="239">
        <v>7.5</v>
      </c>
      <c r="K8" s="241">
        <v>7.56</v>
      </c>
      <c r="L8" s="243">
        <v>6</v>
      </c>
      <c r="M8" s="238">
        <v>16</v>
      </c>
      <c r="N8" s="238">
        <v>12</v>
      </c>
      <c r="O8" s="241">
        <v>6.26</v>
      </c>
      <c r="P8" s="243">
        <v>5.03</v>
      </c>
    </row>
    <row r="9" spans="1:66" x14ac:dyDescent="0.2">
      <c r="C9" s="262"/>
      <c r="D9" s="265"/>
      <c r="E9" s="236">
        <v>2</v>
      </c>
      <c r="F9" s="239">
        <v>1.5</v>
      </c>
      <c r="G9" s="241">
        <v>11.25</v>
      </c>
      <c r="H9" s="243">
        <v>8.1999999999999993</v>
      </c>
      <c r="I9" s="238">
        <v>11</v>
      </c>
      <c r="J9" s="237">
        <v>8.25</v>
      </c>
      <c r="K9" s="241">
        <v>7.38</v>
      </c>
      <c r="L9" s="243">
        <v>5.49</v>
      </c>
      <c r="M9" s="238">
        <v>17</v>
      </c>
      <c r="N9" s="237">
        <v>12.75</v>
      </c>
      <c r="O9" s="241">
        <v>6.21</v>
      </c>
      <c r="P9" s="243">
        <v>4.58</v>
      </c>
    </row>
    <row r="10" spans="1:66" x14ac:dyDescent="0.2">
      <c r="C10" s="262"/>
      <c r="D10" s="265"/>
      <c r="E10" s="236">
        <v>3</v>
      </c>
      <c r="F10" s="237">
        <v>2.25</v>
      </c>
      <c r="G10" s="241">
        <v>10.5</v>
      </c>
      <c r="H10" s="243">
        <v>7.5</v>
      </c>
      <c r="I10" s="238">
        <v>12</v>
      </c>
      <c r="J10" s="238">
        <v>9</v>
      </c>
      <c r="K10" s="241">
        <v>7.2</v>
      </c>
      <c r="L10" s="243">
        <v>5.38</v>
      </c>
      <c r="M10" s="238">
        <v>18</v>
      </c>
      <c r="N10" s="239">
        <v>13.5</v>
      </c>
      <c r="O10" s="241">
        <v>6.16</v>
      </c>
      <c r="P10" s="243">
        <v>4.53</v>
      </c>
    </row>
    <row r="11" spans="1:66" x14ac:dyDescent="0.2">
      <c r="C11" s="262"/>
      <c r="D11" s="265"/>
      <c r="E11" s="236">
        <v>4</v>
      </c>
      <c r="F11" s="238">
        <v>3</v>
      </c>
      <c r="G11" s="241">
        <v>10.199999999999999</v>
      </c>
      <c r="H11" s="243">
        <v>7.2</v>
      </c>
      <c r="I11" s="238">
        <v>13</v>
      </c>
      <c r="J11" s="237">
        <v>9.75</v>
      </c>
      <c r="K11" s="241">
        <v>7.03</v>
      </c>
      <c r="L11" s="243">
        <v>5.27</v>
      </c>
      <c r="M11" s="238">
        <v>19</v>
      </c>
      <c r="N11" s="237">
        <v>14.25</v>
      </c>
      <c r="O11" s="241">
        <v>6.11</v>
      </c>
      <c r="P11" s="243">
        <v>4.4800000000000004</v>
      </c>
    </row>
    <row r="12" spans="1:66" x14ac:dyDescent="0.2">
      <c r="C12" s="262"/>
      <c r="D12" s="265"/>
      <c r="E12" s="236">
        <v>5</v>
      </c>
      <c r="F12" s="237">
        <v>3.75</v>
      </c>
      <c r="G12" s="241">
        <v>9.5</v>
      </c>
      <c r="H12" s="243">
        <v>6.5</v>
      </c>
      <c r="I12" s="238">
        <v>14</v>
      </c>
      <c r="J12" s="239">
        <v>10.5</v>
      </c>
      <c r="K12" s="241">
        <v>6.47</v>
      </c>
      <c r="L12" s="243">
        <v>5.17</v>
      </c>
      <c r="M12" s="238">
        <v>20</v>
      </c>
      <c r="N12" s="238">
        <v>15</v>
      </c>
      <c r="O12" s="241">
        <v>6.06</v>
      </c>
      <c r="P12" s="243">
        <v>4.45</v>
      </c>
    </row>
    <row r="13" spans="1:66" x14ac:dyDescent="0.2">
      <c r="C13" s="262"/>
      <c r="D13" s="265"/>
      <c r="E13" s="236">
        <v>6</v>
      </c>
      <c r="F13" s="239">
        <v>4.5</v>
      </c>
      <c r="G13" s="241">
        <v>9.24</v>
      </c>
      <c r="H13" s="243">
        <v>6.4</v>
      </c>
      <c r="I13" s="238">
        <v>15</v>
      </c>
      <c r="J13" s="237">
        <v>11.25</v>
      </c>
      <c r="K13" s="241">
        <v>6.31</v>
      </c>
      <c r="L13" s="243">
        <v>5.08</v>
      </c>
      <c r="M13" s="267"/>
      <c r="N13" s="268"/>
      <c r="O13" s="268"/>
      <c r="P13" s="269"/>
    </row>
    <row r="14" spans="1:66" x14ac:dyDescent="0.2">
      <c r="C14" s="262"/>
      <c r="D14" s="265"/>
      <c r="E14" s="236">
        <v>7</v>
      </c>
      <c r="F14" s="237">
        <v>5.25</v>
      </c>
      <c r="G14" s="241">
        <v>8.59</v>
      </c>
      <c r="H14" s="243">
        <v>6.3</v>
      </c>
      <c r="I14" s="267"/>
      <c r="J14" s="268"/>
      <c r="K14" s="268"/>
      <c r="L14" s="269"/>
      <c r="M14" s="270"/>
      <c r="N14" s="271"/>
      <c r="O14" s="271"/>
      <c r="P14" s="272"/>
    </row>
    <row r="15" spans="1:66" x14ac:dyDescent="0.2">
      <c r="C15" s="262"/>
      <c r="D15" s="265"/>
      <c r="E15" s="236">
        <v>8</v>
      </c>
      <c r="F15" s="238">
        <v>6</v>
      </c>
      <c r="G15" s="241">
        <v>8.3699999999999992</v>
      </c>
      <c r="H15" s="243">
        <v>6.2</v>
      </c>
      <c r="I15" s="270"/>
      <c r="J15" s="271"/>
      <c r="K15" s="271"/>
      <c r="L15" s="272"/>
      <c r="M15" s="270"/>
      <c r="N15" s="271"/>
      <c r="O15" s="271"/>
      <c r="P15" s="272"/>
    </row>
    <row r="16" spans="1:66" x14ac:dyDescent="0.2">
      <c r="C16" s="263"/>
      <c r="D16" s="266"/>
      <c r="E16" s="236">
        <v>9</v>
      </c>
      <c r="F16" s="237">
        <v>6.75</v>
      </c>
      <c r="G16" s="241">
        <v>8.15</v>
      </c>
      <c r="H16" s="243">
        <v>6.1</v>
      </c>
      <c r="I16" s="273"/>
      <c r="J16" s="274"/>
      <c r="K16" s="274"/>
      <c r="L16" s="275"/>
      <c r="M16" s="273"/>
      <c r="N16" s="274"/>
      <c r="O16" s="274"/>
      <c r="P16" s="275"/>
    </row>
    <row r="17" spans="3:16" ht="126" customHeight="1" x14ac:dyDescent="0.2">
      <c r="C17" s="246" t="s">
        <v>292</v>
      </c>
      <c r="D17" s="235" t="s">
        <v>293</v>
      </c>
      <c r="E17" s="255" t="s">
        <v>302</v>
      </c>
      <c r="F17" s="256"/>
      <c r="G17" s="256"/>
      <c r="H17" s="257"/>
      <c r="I17" s="255" t="s">
        <v>303</v>
      </c>
      <c r="J17" s="256"/>
      <c r="K17" s="256"/>
      <c r="L17" s="257"/>
      <c r="M17" s="255" t="s">
        <v>304</v>
      </c>
      <c r="N17" s="256"/>
      <c r="O17" s="256"/>
      <c r="P17" s="257"/>
    </row>
    <row r="18" spans="3:16" ht="165" customHeight="1" x14ac:dyDescent="0.2">
      <c r="C18" s="246" t="s">
        <v>294</v>
      </c>
      <c r="D18" s="245" t="s">
        <v>295</v>
      </c>
      <c r="E18" s="255" t="s">
        <v>305</v>
      </c>
      <c r="F18" s="256"/>
      <c r="G18" s="256"/>
      <c r="H18" s="257"/>
      <c r="I18" s="258" t="s">
        <v>296</v>
      </c>
      <c r="J18" s="259"/>
      <c r="K18" s="259"/>
      <c r="L18" s="260"/>
      <c r="M18" s="258" t="s">
        <v>297</v>
      </c>
      <c r="N18" s="259"/>
      <c r="O18" s="259"/>
      <c r="P18" s="260"/>
    </row>
    <row r="19" spans="3:16" s="116" customFormat="1" x14ac:dyDescent="0.2"/>
    <row r="20" spans="3:16" s="116" customFormat="1" x14ac:dyDescent="0.2"/>
    <row r="21" spans="3:16" s="116" customFormat="1" x14ac:dyDescent="0.2"/>
    <row r="22" spans="3:16" s="116" customFormat="1" x14ac:dyDescent="0.2"/>
    <row r="23" spans="3:16" s="116" customFormat="1" x14ac:dyDescent="0.2"/>
    <row r="24" spans="3:16" s="116" customFormat="1" x14ac:dyDescent="0.2"/>
    <row r="25" spans="3:16" s="116" customFormat="1" x14ac:dyDescent="0.2"/>
    <row r="26" spans="3:16" s="116" customFormat="1" x14ac:dyDescent="0.2"/>
    <row r="27" spans="3:16" s="116" customFormat="1" x14ac:dyDescent="0.2"/>
    <row r="28" spans="3:16" s="116" customFormat="1" x14ac:dyDescent="0.2"/>
    <row r="29" spans="3:16" s="116" customFormat="1" x14ac:dyDescent="0.2"/>
    <row r="30" spans="3:16" s="116" customFormat="1" x14ac:dyDescent="0.2"/>
    <row r="31" spans="3:16" s="116" customFormat="1" x14ac:dyDescent="0.2"/>
    <row r="32" spans="3:16" s="116" customFormat="1" x14ac:dyDescent="0.2"/>
    <row r="33" s="116" customFormat="1" x14ac:dyDescent="0.2"/>
    <row r="34" s="116" customFormat="1" x14ac:dyDescent="0.2"/>
    <row r="35" s="116" customFormat="1" x14ac:dyDescent="0.2"/>
    <row r="36" s="116" customFormat="1" x14ac:dyDescent="0.2"/>
    <row r="37" s="116" customFormat="1" x14ac:dyDescent="0.2"/>
    <row r="38" s="116" customFormat="1" x14ac:dyDescent="0.2"/>
    <row r="39" s="116" customFormat="1" x14ac:dyDescent="0.2"/>
    <row r="40" s="116" customFormat="1" x14ac:dyDescent="0.2"/>
    <row r="41" s="116" customFormat="1" x14ac:dyDescent="0.2"/>
    <row r="42" s="116" customFormat="1" x14ac:dyDescent="0.2"/>
    <row r="43" s="116" customFormat="1" x14ac:dyDescent="0.2"/>
    <row r="44" s="116" customFormat="1" x14ac:dyDescent="0.2"/>
    <row r="45" s="116" customFormat="1" x14ac:dyDescent="0.2"/>
    <row r="46" s="116" customFormat="1" x14ac:dyDescent="0.2"/>
    <row r="47" s="116" customFormat="1" x14ac:dyDescent="0.2"/>
    <row r="48" s="116" customFormat="1" x14ac:dyDescent="0.2"/>
    <row r="49" s="116" customFormat="1" x14ac:dyDescent="0.2"/>
    <row r="50" s="116" customFormat="1" x14ac:dyDescent="0.2"/>
    <row r="51" s="116" customFormat="1" x14ac:dyDescent="0.2"/>
    <row r="52" s="116" customFormat="1" x14ac:dyDescent="0.2"/>
    <row r="53" s="116" customFormat="1" x14ac:dyDescent="0.2"/>
    <row r="54" s="116" customFormat="1" x14ac:dyDescent="0.2"/>
    <row r="55" s="116" customFormat="1" x14ac:dyDescent="0.2"/>
    <row r="56" s="116" customFormat="1" x14ac:dyDescent="0.2"/>
    <row r="57" s="116" customFormat="1" x14ac:dyDescent="0.2"/>
    <row r="58" s="116" customFormat="1" x14ac:dyDescent="0.2"/>
    <row r="59" s="116" customFormat="1" x14ac:dyDescent="0.2"/>
    <row r="60" s="116" customFormat="1" x14ac:dyDescent="0.2"/>
    <row r="61" s="116" customFormat="1" x14ac:dyDescent="0.2"/>
    <row r="62" s="116" customFormat="1" x14ac:dyDescent="0.2"/>
    <row r="63" s="116" customFormat="1" x14ac:dyDescent="0.2"/>
    <row r="64" s="116" customFormat="1" x14ac:dyDescent="0.2"/>
    <row r="65" s="116" customFormat="1" x14ac:dyDescent="0.2"/>
    <row r="66" s="116" customFormat="1" x14ac:dyDescent="0.2"/>
    <row r="67" s="116" customFormat="1" x14ac:dyDescent="0.2"/>
    <row r="68" s="116" customFormat="1" x14ac:dyDescent="0.2"/>
    <row r="69" s="116" customFormat="1" x14ac:dyDescent="0.2"/>
    <row r="70" s="116" customFormat="1" x14ac:dyDescent="0.2"/>
    <row r="71" s="116" customFormat="1" x14ac:dyDescent="0.2"/>
    <row r="72" s="116" customFormat="1" x14ac:dyDescent="0.2"/>
    <row r="73" s="116" customFormat="1" x14ac:dyDescent="0.2"/>
    <row r="74" s="116" customFormat="1" x14ac:dyDescent="0.2"/>
    <row r="75" s="116" customFormat="1" x14ac:dyDescent="0.2"/>
    <row r="76" s="116" customFormat="1" x14ac:dyDescent="0.2"/>
    <row r="77" s="116" customFormat="1" x14ac:dyDescent="0.2"/>
    <row r="78" s="116" customFormat="1" x14ac:dyDescent="0.2"/>
    <row r="79" s="116" customFormat="1" x14ac:dyDescent="0.2"/>
    <row r="80" s="116" customFormat="1" x14ac:dyDescent="0.2"/>
    <row r="81" s="116" customFormat="1" x14ac:dyDescent="0.2"/>
    <row r="82" s="116" customFormat="1" x14ac:dyDescent="0.2"/>
    <row r="83" s="116" customFormat="1" x14ac:dyDescent="0.2"/>
    <row r="84" s="116" customFormat="1" x14ac:dyDescent="0.2"/>
    <row r="85" s="116" customFormat="1" x14ac:dyDescent="0.2"/>
    <row r="86" s="116" customFormat="1" x14ac:dyDescent="0.2"/>
    <row r="87" s="116" customFormat="1" x14ac:dyDescent="0.2"/>
    <row r="88" s="116" customFormat="1" x14ac:dyDescent="0.2"/>
    <row r="89" s="116" customFormat="1" x14ac:dyDescent="0.2"/>
    <row r="90" s="116" customFormat="1" x14ac:dyDescent="0.2"/>
  </sheetData>
  <sheetProtection sheet="1" objects="1" scenarios="1" selectLockedCells="1"/>
  <mergeCells count="16">
    <mergeCell ref="C4:D4"/>
    <mergeCell ref="E4:P4"/>
    <mergeCell ref="C5:D5"/>
    <mergeCell ref="E5:P5"/>
    <mergeCell ref="E6:H6"/>
    <mergeCell ref="I6:P6"/>
    <mergeCell ref="E18:H18"/>
    <mergeCell ref="I18:L18"/>
    <mergeCell ref="M18:P18"/>
    <mergeCell ref="C7:C16"/>
    <mergeCell ref="D7:D16"/>
    <mergeCell ref="M13:P16"/>
    <mergeCell ref="I14:L16"/>
    <mergeCell ref="E17:H17"/>
    <mergeCell ref="I17:L17"/>
    <mergeCell ref="M17:P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 enableFormatConditionsCalculation="0"/>
  <dimension ref="B4:U231"/>
  <sheetViews>
    <sheetView workbookViewId="0">
      <pane ySplit="4" topLeftCell="A206" activePane="bottomLeft" state="frozen"/>
      <selection pane="bottomLeft" activeCell="B218" sqref="B218"/>
    </sheetView>
  </sheetViews>
  <sheetFormatPr baseColWidth="10" defaultRowHeight="16" x14ac:dyDescent="0.2"/>
  <cols>
    <col min="1" max="1" width="10.83203125" style="20"/>
    <col min="2" max="2" width="16.33203125" style="20" customWidth="1"/>
    <col min="3" max="10" width="10.83203125" style="20"/>
    <col min="11" max="11" width="15.83203125" style="20" bestFit="1" customWidth="1"/>
    <col min="12" max="16384" width="10.83203125" style="20"/>
  </cols>
  <sheetData>
    <row r="4" spans="2:21" ht="32" x14ac:dyDescent="0.2">
      <c r="B4" s="19" t="s">
        <v>103</v>
      </c>
      <c r="D4" s="19" t="s">
        <v>0</v>
      </c>
      <c r="E4" s="19" t="s">
        <v>127</v>
      </c>
      <c r="F4" s="19" t="s">
        <v>106</v>
      </c>
      <c r="G4" s="19" t="s">
        <v>128</v>
      </c>
      <c r="H4" s="19" t="s">
        <v>107</v>
      </c>
      <c r="I4" s="19" t="s">
        <v>129</v>
      </c>
      <c r="J4" s="19"/>
      <c r="K4" s="19" t="s">
        <v>264</v>
      </c>
      <c r="L4" s="19" t="s">
        <v>265</v>
      </c>
      <c r="M4" s="19" t="s">
        <v>266</v>
      </c>
      <c r="N4" s="19"/>
      <c r="O4" s="19" t="s">
        <v>269</v>
      </c>
      <c r="P4" s="19" t="s">
        <v>270</v>
      </c>
      <c r="Q4" s="19"/>
      <c r="R4" s="19" t="s">
        <v>272</v>
      </c>
      <c r="S4" s="19"/>
      <c r="T4" s="19"/>
      <c r="U4" s="19"/>
    </row>
    <row r="5" spans="2:21" x14ac:dyDescent="0.2">
      <c r="B5" s="53"/>
      <c r="D5" s="21" t="s">
        <v>108</v>
      </c>
      <c r="E5" s="21">
        <v>15</v>
      </c>
      <c r="F5" s="21">
        <v>50</v>
      </c>
      <c r="G5" s="21">
        <v>10</v>
      </c>
      <c r="H5" s="21">
        <v>0.1</v>
      </c>
      <c r="I5" s="21">
        <v>0</v>
      </c>
      <c r="J5" s="21"/>
      <c r="K5" s="54">
        <v>1.1574074074074073E-5</v>
      </c>
      <c r="L5" s="54">
        <v>1.1574074074074073E-5</v>
      </c>
      <c r="M5" s="21">
        <v>15</v>
      </c>
      <c r="N5" s="21"/>
      <c r="O5" s="21">
        <v>0</v>
      </c>
      <c r="P5" s="21">
        <v>3</v>
      </c>
      <c r="Q5" s="21"/>
      <c r="R5" s="21">
        <v>0</v>
      </c>
      <c r="S5" s="21"/>
      <c r="T5" s="21"/>
      <c r="U5" s="21"/>
    </row>
    <row r="6" spans="2:21" x14ac:dyDescent="0.2">
      <c r="B6" s="53">
        <v>3.4722222222222224E-4</v>
      </c>
      <c r="D6" s="21" t="s">
        <v>109</v>
      </c>
      <c r="E6" s="21">
        <v>30</v>
      </c>
      <c r="F6" s="21">
        <v>100</v>
      </c>
      <c r="G6" s="21">
        <v>15</v>
      </c>
      <c r="H6" s="21">
        <v>0.2</v>
      </c>
      <c r="I6" s="21">
        <v>1</v>
      </c>
      <c r="J6" s="21"/>
      <c r="K6" s="54">
        <v>3.2986111111111111E-3</v>
      </c>
      <c r="L6" s="54">
        <v>4.2361111111111106E-3</v>
      </c>
      <c r="M6" s="21">
        <v>15</v>
      </c>
      <c r="N6" s="21"/>
      <c r="O6" s="21">
        <v>1</v>
      </c>
      <c r="P6" s="21">
        <v>3</v>
      </c>
      <c r="Q6" s="21"/>
      <c r="R6" s="21">
        <v>0.5</v>
      </c>
      <c r="S6" s="21"/>
      <c r="T6" s="21"/>
      <c r="U6" s="21"/>
    </row>
    <row r="7" spans="2:21" x14ac:dyDescent="0.2">
      <c r="B7" s="53">
        <v>3.5879629629629635E-4</v>
      </c>
      <c r="D7" s="21" t="s">
        <v>110</v>
      </c>
      <c r="E7" s="21">
        <v>45</v>
      </c>
      <c r="F7" s="21">
        <v>150</v>
      </c>
      <c r="G7" s="21">
        <v>20</v>
      </c>
      <c r="H7" s="21">
        <v>0.3</v>
      </c>
      <c r="I7" s="21">
        <v>2</v>
      </c>
      <c r="J7" s="21"/>
      <c r="K7" s="54">
        <v>3.3333333333333335E-3</v>
      </c>
      <c r="L7" s="54">
        <v>4.2939814814814811E-3</v>
      </c>
      <c r="M7" s="21">
        <v>14.25</v>
      </c>
      <c r="N7" s="21"/>
      <c r="O7" s="21">
        <v>2</v>
      </c>
      <c r="P7" s="21">
        <v>3</v>
      </c>
      <c r="Q7" s="21"/>
      <c r="R7" s="21">
        <v>1</v>
      </c>
      <c r="S7" s="21"/>
      <c r="T7" s="21"/>
      <c r="U7" s="21"/>
    </row>
    <row r="8" spans="2:21" x14ac:dyDescent="0.2">
      <c r="B8" s="53">
        <v>3.7037037037037003E-4</v>
      </c>
      <c r="D8" s="21" t="s">
        <v>111</v>
      </c>
      <c r="E8" s="21">
        <v>60</v>
      </c>
      <c r="F8" s="21">
        <v>200</v>
      </c>
      <c r="G8" s="21">
        <v>25</v>
      </c>
      <c r="H8" s="21">
        <v>0.4</v>
      </c>
      <c r="I8" s="21">
        <v>3</v>
      </c>
      <c r="J8" s="21"/>
      <c r="K8" s="54">
        <v>3.3912037037037036E-3</v>
      </c>
      <c r="L8" s="54">
        <v>4.3518518518518498E-3</v>
      </c>
      <c r="M8" s="21">
        <v>13.5</v>
      </c>
      <c r="N8" s="21"/>
      <c r="O8" s="21">
        <v>3</v>
      </c>
      <c r="P8" s="21">
        <v>3</v>
      </c>
      <c r="Q8" s="21"/>
      <c r="R8" s="21">
        <v>1.5</v>
      </c>
      <c r="S8" s="21"/>
      <c r="T8" s="21"/>
      <c r="U8" s="21"/>
    </row>
    <row r="9" spans="2:21" x14ac:dyDescent="0.2">
      <c r="B9" s="53">
        <v>3.8194444444444501E-4</v>
      </c>
      <c r="D9" s="21" t="s">
        <v>112</v>
      </c>
      <c r="E9" s="21">
        <v>90</v>
      </c>
      <c r="F9" s="21">
        <v>250</v>
      </c>
      <c r="G9" s="21">
        <v>50</v>
      </c>
      <c r="H9" s="21">
        <v>0.5</v>
      </c>
      <c r="I9" s="21">
        <v>4</v>
      </c>
      <c r="J9" s="21"/>
      <c r="K9" s="54">
        <v>3.4490740740740745E-3</v>
      </c>
      <c r="L9" s="54">
        <v>4.4097222222222203E-3</v>
      </c>
      <c r="M9" s="21">
        <v>12.75</v>
      </c>
      <c r="N9" s="21"/>
      <c r="O9" s="21">
        <v>4</v>
      </c>
      <c r="P9" s="21">
        <v>3</v>
      </c>
      <c r="Q9" s="21"/>
      <c r="R9" s="21">
        <v>2</v>
      </c>
      <c r="S9" s="21"/>
      <c r="T9" s="21"/>
      <c r="U9" s="21"/>
    </row>
    <row r="10" spans="2:21" x14ac:dyDescent="0.2">
      <c r="B10" s="53">
        <v>3.9351851851851901E-4</v>
      </c>
      <c r="D10" s="21" t="s">
        <v>113</v>
      </c>
      <c r="E10" s="21">
        <v>120</v>
      </c>
      <c r="F10" s="21">
        <v>300</v>
      </c>
      <c r="G10" s="21">
        <v>100</v>
      </c>
      <c r="H10" s="21">
        <v>0.6</v>
      </c>
      <c r="I10" s="21">
        <v>5</v>
      </c>
      <c r="J10" s="21"/>
      <c r="K10" s="54">
        <v>3.5069444444444445E-3</v>
      </c>
      <c r="L10" s="54">
        <v>4.4675925925925898E-3</v>
      </c>
      <c r="M10" s="21">
        <v>12</v>
      </c>
      <c r="N10" s="21"/>
      <c r="O10" s="21">
        <v>5</v>
      </c>
      <c r="P10" s="21">
        <v>2</v>
      </c>
      <c r="Q10" s="21"/>
      <c r="R10" s="21"/>
      <c r="S10" s="21"/>
      <c r="T10" s="21"/>
      <c r="U10" s="21"/>
    </row>
    <row r="11" spans="2:21" x14ac:dyDescent="0.2">
      <c r="B11" s="53">
        <v>4.0509259259259301E-4</v>
      </c>
      <c r="D11" s="21" t="s">
        <v>114</v>
      </c>
      <c r="E11" s="21">
        <v>180</v>
      </c>
      <c r="F11" s="21">
        <v>350</v>
      </c>
      <c r="G11" s="21"/>
      <c r="H11" s="21">
        <v>0.7</v>
      </c>
      <c r="I11" s="21">
        <v>6</v>
      </c>
      <c r="J11" s="21"/>
      <c r="K11" s="54">
        <v>3.5648148148148154E-3</v>
      </c>
      <c r="L11" s="54">
        <v>4.5254629629629603E-3</v>
      </c>
      <c r="M11" s="21">
        <v>11.25</v>
      </c>
      <c r="N11" s="21"/>
      <c r="O11" s="21">
        <v>6</v>
      </c>
      <c r="P11" s="21">
        <v>2</v>
      </c>
      <c r="Q11" s="21"/>
      <c r="R11" s="21"/>
      <c r="S11" s="21"/>
      <c r="T11" s="21"/>
      <c r="U11" s="21"/>
    </row>
    <row r="12" spans="2:21" x14ac:dyDescent="0.2">
      <c r="B12" s="53">
        <v>4.1666666666666702E-4</v>
      </c>
      <c r="D12" s="21" t="s">
        <v>115</v>
      </c>
      <c r="E12" s="21">
        <v>300</v>
      </c>
      <c r="F12" s="21">
        <v>400</v>
      </c>
      <c r="G12" s="21"/>
      <c r="H12" s="21">
        <v>0.8</v>
      </c>
      <c r="I12" s="21"/>
      <c r="J12" s="21"/>
      <c r="K12" s="54">
        <v>3.6689814814814814E-3</v>
      </c>
      <c r="L12" s="54">
        <v>4.7106481481481478E-3</v>
      </c>
      <c r="M12" s="21">
        <v>10.5</v>
      </c>
      <c r="N12" s="21"/>
      <c r="O12" s="21">
        <v>7</v>
      </c>
      <c r="P12" s="21">
        <v>2</v>
      </c>
      <c r="Q12" s="21"/>
      <c r="R12" s="21"/>
      <c r="S12" s="21"/>
      <c r="T12" s="21"/>
      <c r="U12" s="21"/>
    </row>
    <row r="13" spans="2:21" x14ac:dyDescent="0.2">
      <c r="B13" s="53">
        <v>4.2824074074074102E-4</v>
      </c>
      <c r="D13" s="21" t="s">
        <v>116</v>
      </c>
      <c r="E13" s="21">
        <v>360</v>
      </c>
      <c r="F13" s="21">
        <v>450</v>
      </c>
      <c r="G13" s="21"/>
      <c r="H13" s="21">
        <v>0.9</v>
      </c>
      <c r="I13" s="21"/>
      <c r="J13" s="21"/>
      <c r="K13" s="54">
        <v>3.7847222222222223E-3</v>
      </c>
      <c r="L13" s="54">
        <v>4.8958333333333328E-3</v>
      </c>
      <c r="M13" s="21">
        <v>9.75</v>
      </c>
      <c r="N13" s="21"/>
      <c r="O13" s="21">
        <v>8</v>
      </c>
      <c r="P13" s="21">
        <v>2</v>
      </c>
      <c r="Q13" s="21"/>
      <c r="R13" s="21"/>
      <c r="S13" s="21"/>
      <c r="T13" s="21"/>
      <c r="U13" s="21"/>
    </row>
    <row r="14" spans="2:21" x14ac:dyDescent="0.2">
      <c r="B14" s="53">
        <v>4.3981481481481503E-4</v>
      </c>
      <c r="D14" s="21" t="s">
        <v>117</v>
      </c>
      <c r="E14" s="21">
        <v>480</v>
      </c>
      <c r="F14" s="21">
        <v>500</v>
      </c>
      <c r="G14" s="21"/>
      <c r="H14" s="21">
        <v>1</v>
      </c>
      <c r="I14" s="21"/>
      <c r="J14" s="21"/>
      <c r="K14" s="54">
        <v>3.9120370370370368E-3</v>
      </c>
      <c r="L14" s="54">
        <v>5.0925925925925921E-3</v>
      </c>
      <c r="M14" s="21">
        <v>9</v>
      </c>
      <c r="N14" s="21"/>
      <c r="O14" s="21">
        <v>9</v>
      </c>
      <c r="P14" s="21">
        <v>2</v>
      </c>
      <c r="Q14" s="21"/>
      <c r="R14" s="21"/>
      <c r="S14" s="21"/>
      <c r="T14" s="21"/>
      <c r="U14" s="21"/>
    </row>
    <row r="15" spans="2:21" x14ac:dyDescent="0.2">
      <c r="B15" s="53">
        <v>4.5138888888888898E-4</v>
      </c>
      <c r="D15" s="21" t="s">
        <v>118</v>
      </c>
      <c r="E15" s="21">
        <v>600</v>
      </c>
      <c r="F15" s="21"/>
      <c r="G15" s="21"/>
      <c r="H15" s="21">
        <v>1.1000000000000001</v>
      </c>
      <c r="I15" s="21"/>
      <c r="J15" s="21"/>
      <c r="K15" s="54">
        <v>4.0393518518518521E-3</v>
      </c>
      <c r="L15" s="54">
        <v>5.3009259259259251E-3</v>
      </c>
      <c r="M15" s="21">
        <v>8.25</v>
      </c>
      <c r="N15" s="21"/>
      <c r="O15" s="21">
        <v>10</v>
      </c>
      <c r="P15" s="21">
        <v>1</v>
      </c>
      <c r="Q15" s="21"/>
      <c r="R15" s="21"/>
      <c r="S15" s="21"/>
      <c r="T15" s="21"/>
      <c r="U15" s="21"/>
    </row>
    <row r="16" spans="2:21" x14ac:dyDescent="0.2">
      <c r="B16" s="53">
        <v>4.6296296296296298E-4</v>
      </c>
      <c r="D16" s="21" t="s">
        <v>119</v>
      </c>
      <c r="E16" s="21">
        <v>720</v>
      </c>
      <c r="F16" s="21"/>
      <c r="G16" s="21"/>
      <c r="H16" s="21">
        <v>1.2</v>
      </c>
      <c r="I16" s="21"/>
      <c r="J16" s="21"/>
      <c r="K16" s="54">
        <v>4.1666666666666666E-3</v>
      </c>
      <c r="L16" s="54">
        <v>5.5092592592592589E-3</v>
      </c>
      <c r="M16" s="21">
        <v>7.5</v>
      </c>
      <c r="N16" s="21"/>
      <c r="O16" s="21">
        <v>11</v>
      </c>
      <c r="P16" s="21">
        <v>1</v>
      </c>
      <c r="Q16" s="21"/>
      <c r="R16" s="21"/>
      <c r="S16" s="21"/>
      <c r="T16" s="21"/>
      <c r="U16" s="21"/>
    </row>
    <row r="17" spans="2:21" x14ac:dyDescent="0.2">
      <c r="B17" s="53">
        <v>4.7453703703703698E-4</v>
      </c>
      <c r="D17" s="21" t="s">
        <v>120</v>
      </c>
      <c r="E17" s="21">
        <v>900</v>
      </c>
      <c r="F17" s="21"/>
      <c r="G17" s="21"/>
      <c r="H17" s="21">
        <v>1.3</v>
      </c>
      <c r="I17" s="21"/>
      <c r="J17" s="21"/>
      <c r="K17" s="54">
        <v>4.2824074074074075E-3</v>
      </c>
      <c r="L17" s="54">
        <v>5.7291666666666671E-3</v>
      </c>
      <c r="M17" s="21">
        <v>6.75</v>
      </c>
      <c r="N17" s="21"/>
      <c r="O17" s="21">
        <v>12</v>
      </c>
      <c r="P17" s="21">
        <v>1</v>
      </c>
      <c r="Q17" s="21"/>
      <c r="R17" s="21"/>
      <c r="S17" s="21"/>
      <c r="T17" s="21"/>
      <c r="U17" s="21"/>
    </row>
    <row r="18" spans="2:21" x14ac:dyDescent="0.2">
      <c r="B18" s="53">
        <v>4.8611111111111099E-4</v>
      </c>
      <c r="D18" s="21" t="s">
        <v>121</v>
      </c>
      <c r="E18" s="21">
        <v>1080</v>
      </c>
      <c r="F18" s="21"/>
      <c r="G18" s="21"/>
      <c r="H18" s="21">
        <v>1.4</v>
      </c>
      <c r="I18" s="21"/>
      <c r="J18" s="21"/>
      <c r="K18" s="54">
        <v>4.3981481481481484E-3</v>
      </c>
      <c r="L18" s="54">
        <v>5.9837962962962961E-3</v>
      </c>
      <c r="M18" s="21">
        <v>6</v>
      </c>
      <c r="N18" s="21"/>
      <c r="O18" s="21">
        <v>13</v>
      </c>
      <c r="P18" s="21">
        <v>1</v>
      </c>
      <c r="Q18" s="21"/>
      <c r="R18" s="21"/>
      <c r="S18" s="21"/>
      <c r="T18" s="21"/>
      <c r="U18" s="21"/>
    </row>
    <row r="19" spans="2:21" x14ac:dyDescent="0.2">
      <c r="B19" s="53">
        <v>4.9768518518518499E-4</v>
      </c>
      <c r="D19" s="21" t="s">
        <v>122</v>
      </c>
      <c r="E19" s="21">
        <v>1200</v>
      </c>
      <c r="F19" s="21"/>
      <c r="G19" s="21"/>
      <c r="H19" s="21">
        <v>1.5</v>
      </c>
      <c r="I19" s="21"/>
      <c r="J19" s="21"/>
      <c r="K19" s="54">
        <v>4.5138888888888893E-3</v>
      </c>
      <c r="L19" s="54">
        <v>6.238425925925925E-3</v>
      </c>
      <c r="M19" s="21">
        <v>5.25</v>
      </c>
      <c r="N19" s="21"/>
      <c r="O19" s="21">
        <v>14</v>
      </c>
      <c r="P19" s="21">
        <v>1</v>
      </c>
      <c r="Q19" s="21"/>
      <c r="R19" s="21"/>
      <c r="S19" s="21"/>
      <c r="T19" s="21"/>
      <c r="U19" s="21"/>
    </row>
    <row r="20" spans="2:21" x14ac:dyDescent="0.2">
      <c r="B20" s="53">
        <v>5.0925925925925997E-4</v>
      </c>
      <c r="D20" s="21" t="s">
        <v>123</v>
      </c>
      <c r="E20" s="21">
        <v>1500</v>
      </c>
      <c r="F20" s="21"/>
      <c r="G20" s="21"/>
      <c r="H20" s="21">
        <v>1.6</v>
      </c>
      <c r="I20" s="21"/>
      <c r="J20" s="21"/>
      <c r="K20" s="54">
        <v>4.6296296296296302E-3</v>
      </c>
      <c r="L20" s="54">
        <v>6.5277777777777782E-3</v>
      </c>
      <c r="M20" s="21">
        <v>4.5</v>
      </c>
      <c r="N20" s="21"/>
      <c r="O20" s="21">
        <v>15</v>
      </c>
      <c r="P20" s="21">
        <v>1</v>
      </c>
    </row>
    <row r="21" spans="2:21" x14ac:dyDescent="0.2">
      <c r="B21" s="53">
        <v>5.2083333333333398E-4</v>
      </c>
      <c r="D21" s="21" t="s">
        <v>124</v>
      </c>
      <c r="E21" s="21">
        <v>1800</v>
      </c>
      <c r="F21" s="21"/>
      <c r="G21" s="21"/>
      <c r="H21" s="21">
        <v>1.7</v>
      </c>
      <c r="I21" s="21"/>
      <c r="J21" s="21"/>
      <c r="K21" s="54">
        <v>4.7453703703703703E-3</v>
      </c>
      <c r="L21" s="54">
        <v>6.828703703703704E-3</v>
      </c>
      <c r="M21" s="21">
        <v>3.75</v>
      </c>
      <c r="N21" s="21"/>
      <c r="O21" s="21">
        <v>16</v>
      </c>
      <c r="P21" s="21">
        <v>0</v>
      </c>
    </row>
    <row r="22" spans="2:21" x14ac:dyDescent="0.2">
      <c r="B22" s="53">
        <v>5.3240740740740798E-4</v>
      </c>
      <c r="D22" s="21" t="s">
        <v>125</v>
      </c>
      <c r="E22" s="21">
        <v>2100</v>
      </c>
      <c r="F22" s="21"/>
      <c r="G22" s="21"/>
      <c r="H22" s="21">
        <v>1.8</v>
      </c>
      <c r="I22" s="21"/>
      <c r="J22" s="21"/>
      <c r="K22" s="54">
        <v>5.0925925925925921E-3</v>
      </c>
      <c r="L22" s="54">
        <v>7.1759259259259259E-3</v>
      </c>
      <c r="M22" s="21">
        <v>3</v>
      </c>
      <c r="N22" s="21"/>
      <c r="O22" s="21"/>
      <c r="P22" s="21">
        <v>0</v>
      </c>
    </row>
    <row r="23" spans="2:21" x14ac:dyDescent="0.2">
      <c r="B23" s="53">
        <v>5.4398148148148198E-4</v>
      </c>
      <c r="D23" s="21" t="s">
        <v>126</v>
      </c>
      <c r="E23" s="21">
        <v>2400</v>
      </c>
      <c r="F23" s="21"/>
      <c r="G23" s="21"/>
      <c r="H23" s="21">
        <v>1.9</v>
      </c>
      <c r="I23" s="21"/>
      <c r="J23" s="21"/>
      <c r="K23" s="54">
        <v>5.4398148148148149E-3</v>
      </c>
      <c r="L23" s="54">
        <v>7.5231481481481477E-3</v>
      </c>
      <c r="M23" s="21">
        <v>2.25</v>
      </c>
      <c r="N23" s="21"/>
      <c r="O23" s="21"/>
      <c r="P23" s="21">
        <v>0</v>
      </c>
    </row>
    <row r="24" spans="2:21" x14ac:dyDescent="0.2">
      <c r="B24" s="53">
        <v>5.5555555555555599E-4</v>
      </c>
      <c r="D24" s="21"/>
      <c r="E24" s="21"/>
      <c r="F24" s="21"/>
      <c r="G24" s="21"/>
      <c r="H24" s="21">
        <v>2</v>
      </c>
      <c r="I24" s="21"/>
      <c r="J24" s="21"/>
      <c r="K24" s="54">
        <v>5.7870370370370376E-3</v>
      </c>
      <c r="L24" s="54">
        <v>7.9282407407407409E-3</v>
      </c>
      <c r="M24" s="21">
        <v>1.5</v>
      </c>
      <c r="N24" s="21"/>
      <c r="O24" s="21"/>
    </row>
    <row r="25" spans="2:21" x14ac:dyDescent="0.2">
      <c r="B25" s="53">
        <v>5.6712962962962999E-4</v>
      </c>
      <c r="D25" s="21"/>
      <c r="E25" s="21"/>
      <c r="F25" s="21"/>
      <c r="G25" s="21"/>
      <c r="H25" s="21">
        <v>2.1</v>
      </c>
      <c r="I25" s="21"/>
      <c r="J25" s="21"/>
      <c r="K25" s="54">
        <v>6.1342592592592594E-3</v>
      </c>
      <c r="L25" s="54">
        <v>8.3333333333333332E-3</v>
      </c>
      <c r="M25" s="21">
        <v>0.75</v>
      </c>
      <c r="N25" s="21"/>
      <c r="O25" s="21"/>
    </row>
    <row r="26" spans="2:21" x14ac:dyDescent="0.2">
      <c r="B26" s="53">
        <v>5.78703703703704E-4</v>
      </c>
      <c r="D26" s="21"/>
      <c r="E26" s="21"/>
      <c r="F26" s="21"/>
      <c r="G26" s="21"/>
      <c r="H26" s="21">
        <v>2.2000000000000002</v>
      </c>
      <c r="I26" s="21"/>
      <c r="J26" s="21"/>
      <c r="K26" s="54">
        <v>4.2372685185185187E-2</v>
      </c>
      <c r="L26" s="54">
        <v>8.4039351851851907E-2</v>
      </c>
      <c r="M26" s="21">
        <v>0</v>
      </c>
      <c r="N26" s="21"/>
      <c r="O26" s="21"/>
    </row>
    <row r="27" spans="2:21" x14ac:dyDescent="0.2">
      <c r="B27" s="53">
        <v>5.90277777777778E-4</v>
      </c>
      <c r="D27" s="21"/>
      <c r="E27" s="21"/>
      <c r="F27" s="21"/>
      <c r="G27" s="21"/>
      <c r="H27" s="21">
        <v>2.2999999999999998</v>
      </c>
      <c r="I27" s="21"/>
      <c r="J27" s="21"/>
      <c r="K27" s="54"/>
      <c r="L27" s="54"/>
      <c r="M27" s="21"/>
      <c r="N27" s="21"/>
      <c r="O27" s="21"/>
    </row>
    <row r="28" spans="2:21" x14ac:dyDescent="0.2">
      <c r="B28" s="53">
        <v>6.01851851851852E-4</v>
      </c>
      <c r="D28" s="21"/>
      <c r="E28" s="21"/>
      <c r="F28" s="21"/>
      <c r="G28" s="21"/>
      <c r="H28" s="21">
        <v>2.4</v>
      </c>
      <c r="I28" s="21"/>
      <c r="J28" s="21"/>
      <c r="K28" s="54"/>
      <c r="L28" s="54"/>
      <c r="M28" s="21"/>
      <c r="N28" s="21"/>
      <c r="O28" s="21"/>
    </row>
    <row r="29" spans="2:21" x14ac:dyDescent="0.2">
      <c r="B29" s="53">
        <v>6.1342592592592698E-4</v>
      </c>
      <c r="D29" s="21"/>
      <c r="E29" s="21"/>
      <c r="F29" s="21"/>
      <c r="G29" s="21"/>
      <c r="H29" s="21">
        <v>2.5</v>
      </c>
      <c r="I29" s="21"/>
      <c r="J29" s="21"/>
      <c r="K29" s="54"/>
      <c r="L29" s="54"/>
      <c r="M29" s="21"/>
      <c r="N29" s="21"/>
      <c r="O29" s="21"/>
    </row>
    <row r="30" spans="2:21" x14ac:dyDescent="0.2">
      <c r="B30" s="53">
        <v>6.2500000000000099E-4</v>
      </c>
      <c r="D30" s="21"/>
      <c r="E30" s="21"/>
      <c r="F30" s="21"/>
      <c r="G30" s="21"/>
      <c r="H30" s="21">
        <v>2.6</v>
      </c>
      <c r="I30" s="21"/>
      <c r="J30" s="21"/>
      <c r="K30" s="54"/>
      <c r="L30" s="54"/>
      <c r="M30" s="21"/>
      <c r="N30" s="21"/>
      <c r="O30" s="21"/>
    </row>
    <row r="31" spans="2:21" x14ac:dyDescent="0.2">
      <c r="B31" s="53">
        <v>6.3657407407407499E-4</v>
      </c>
      <c r="D31" s="21"/>
      <c r="E31" s="21"/>
      <c r="F31" s="21"/>
      <c r="G31" s="21"/>
      <c r="H31" s="21">
        <v>2.7</v>
      </c>
      <c r="I31" s="21"/>
      <c r="J31" s="21"/>
      <c r="K31" s="54"/>
      <c r="L31" s="54"/>
      <c r="M31" s="21"/>
      <c r="N31" s="21"/>
      <c r="O31" s="21"/>
    </row>
    <row r="32" spans="2:21" x14ac:dyDescent="0.2">
      <c r="B32" s="53">
        <v>6.48148148148149E-4</v>
      </c>
      <c r="D32" s="21"/>
      <c r="E32" s="21"/>
      <c r="F32" s="21"/>
      <c r="G32" s="21"/>
      <c r="H32" s="21">
        <v>2.8</v>
      </c>
      <c r="I32" s="21"/>
      <c r="J32" s="21"/>
      <c r="K32" s="54"/>
      <c r="L32" s="54"/>
      <c r="M32" s="21"/>
      <c r="N32" s="21"/>
      <c r="O32" s="21"/>
    </row>
    <row r="33" spans="2:15" x14ac:dyDescent="0.2">
      <c r="B33" s="53">
        <v>6.59722222222223E-4</v>
      </c>
      <c r="D33" s="21"/>
      <c r="E33" s="21"/>
      <c r="F33" s="21"/>
      <c r="G33" s="21"/>
      <c r="H33" s="21">
        <v>2.9</v>
      </c>
      <c r="I33" s="21"/>
      <c r="J33" s="21"/>
      <c r="K33" s="54"/>
      <c r="L33" s="54"/>
      <c r="M33" s="21"/>
      <c r="N33" s="21"/>
      <c r="O33" s="21"/>
    </row>
    <row r="34" spans="2:15" x14ac:dyDescent="0.2">
      <c r="B34" s="53">
        <v>6.71296296296297E-4</v>
      </c>
      <c r="D34" s="21"/>
      <c r="E34" s="21"/>
      <c r="F34" s="21"/>
      <c r="G34" s="21"/>
      <c r="H34" s="21">
        <v>3</v>
      </c>
      <c r="I34" s="21"/>
      <c r="J34" s="21"/>
      <c r="K34" s="54"/>
      <c r="L34" s="54"/>
      <c r="M34" s="21"/>
      <c r="N34" s="21"/>
      <c r="O34" s="21"/>
    </row>
    <row r="35" spans="2:15" x14ac:dyDescent="0.2">
      <c r="B35" s="53">
        <v>6.8287037037037101E-4</v>
      </c>
      <c r="D35" s="21"/>
      <c r="E35" s="21"/>
      <c r="F35" s="21"/>
      <c r="G35" s="21"/>
      <c r="H35" s="21">
        <v>3.1</v>
      </c>
      <c r="I35" s="21"/>
      <c r="J35" s="21"/>
      <c r="K35" s="54"/>
      <c r="L35" s="54"/>
      <c r="M35" s="21"/>
      <c r="N35" s="21"/>
      <c r="O35" s="21"/>
    </row>
    <row r="36" spans="2:15" x14ac:dyDescent="0.2">
      <c r="B36" s="53">
        <v>6.9444444444444501E-4</v>
      </c>
      <c r="D36" s="21"/>
      <c r="E36" s="21"/>
      <c r="F36" s="21"/>
      <c r="G36" s="21"/>
      <c r="H36" s="21">
        <v>3.2</v>
      </c>
      <c r="I36" s="21"/>
      <c r="J36" s="21"/>
      <c r="K36" s="54"/>
      <c r="L36" s="54"/>
      <c r="M36" s="21"/>
      <c r="N36" s="21"/>
      <c r="O36" s="21"/>
    </row>
    <row r="37" spans="2:15" x14ac:dyDescent="0.2">
      <c r="B37" s="53">
        <v>7.0601851851851902E-4</v>
      </c>
      <c r="D37" s="21"/>
      <c r="E37" s="21"/>
      <c r="F37" s="21"/>
      <c r="G37" s="21"/>
      <c r="H37" s="21">
        <v>3.3</v>
      </c>
      <c r="I37" s="21"/>
      <c r="J37" s="21"/>
      <c r="K37" s="54"/>
      <c r="L37" s="54"/>
      <c r="M37" s="21"/>
      <c r="N37" s="21"/>
      <c r="O37" s="21"/>
    </row>
    <row r="38" spans="2:15" x14ac:dyDescent="0.2">
      <c r="B38" s="53">
        <v>7.17592592592594E-4</v>
      </c>
      <c r="D38" s="21"/>
      <c r="E38" s="21"/>
      <c r="F38" s="21"/>
      <c r="G38" s="21"/>
      <c r="H38" s="21">
        <v>3.4</v>
      </c>
      <c r="I38" s="21"/>
      <c r="J38" s="21"/>
      <c r="K38" s="54"/>
      <c r="L38" s="54"/>
      <c r="M38" s="21"/>
      <c r="N38" s="21"/>
      <c r="O38" s="21"/>
    </row>
    <row r="39" spans="2:15" x14ac:dyDescent="0.2">
      <c r="B39" s="53">
        <v>7.29166666666668E-4</v>
      </c>
      <c r="D39" s="21"/>
      <c r="E39" s="21"/>
      <c r="F39" s="21"/>
      <c r="G39" s="21"/>
      <c r="H39" s="21">
        <v>3.5</v>
      </c>
      <c r="I39" s="21"/>
      <c r="J39" s="21"/>
      <c r="K39" s="54"/>
      <c r="L39" s="54"/>
      <c r="M39" s="21"/>
      <c r="N39" s="21"/>
      <c r="O39" s="21"/>
    </row>
    <row r="40" spans="2:15" x14ac:dyDescent="0.2">
      <c r="B40" s="53">
        <v>7.4074074074074201E-4</v>
      </c>
      <c r="D40" s="21"/>
      <c r="E40" s="21"/>
      <c r="F40" s="21"/>
      <c r="G40" s="21"/>
      <c r="H40" s="21">
        <v>3.6</v>
      </c>
      <c r="I40" s="21"/>
      <c r="J40" s="21"/>
      <c r="K40" s="54"/>
      <c r="L40" s="54"/>
      <c r="M40" s="21"/>
      <c r="N40" s="21"/>
      <c r="O40" s="21"/>
    </row>
    <row r="41" spans="2:15" x14ac:dyDescent="0.2">
      <c r="B41" s="53">
        <v>7.5231481481481601E-4</v>
      </c>
      <c r="D41" s="21"/>
      <c r="E41" s="21"/>
      <c r="F41" s="21"/>
      <c r="G41" s="21"/>
      <c r="H41" s="21">
        <v>3.7</v>
      </c>
      <c r="I41" s="21"/>
      <c r="J41" s="21"/>
      <c r="K41" s="54"/>
      <c r="L41" s="54"/>
      <c r="M41" s="21"/>
      <c r="N41" s="21"/>
      <c r="O41" s="21"/>
    </row>
    <row r="42" spans="2:15" x14ac:dyDescent="0.2">
      <c r="B42" s="53">
        <v>7.6388888888889001E-4</v>
      </c>
      <c r="D42" s="21"/>
      <c r="E42" s="21"/>
      <c r="F42" s="21"/>
      <c r="G42" s="21"/>
      <c r="H42" s="21">
        <v>3.8</v>
      </c>
      <c r="I42" s="21"/>
      <c r="J42" s="21"/>
      <c r="K42" s="54"/>
      <c r="L42" s="54"/>
      <c r="M42" s="21"/>
      <c r="N42" s="21"/>
      <c r="O42" s="21"/>
    </row>
    <row r="43" spans="2:15" x14ac:dyDescent="0.2">
      <c r="B43" s="53">
        <v>7.7546296296296402E-4</v>
      </c>
      <c r="D43" s="21"/>
      <c r="E43" s="21"/>
      <c r="F43" s="21"/>
      <c r="G43" s="21"/>
      <c r="H43" s="21">
        <v>3.9</v>
      </c>
      <c r="I43" s="21"/>
      <c r="J43" s="21"/>
      <c r="K43" s="54"/>
      <c r="L43" s="54"/>
      <c r="M43" s="21"/>
      <c r="N43" s="21"/>
      <c r="O43" s="21"/>
    </row>
    <row r="44" spans="2:15" x14ac:dyDescent="0.2">
      <c r="B44" s="53">
        <v>7.8703703703703802E-4</v>
      </c>
      <c r="D44" s="21"/>
      <c r="E44" s="21"/>
      <c r="F44" s="21"/>
      <c r="G44" s="21"/>
      <c r="H44" s="21">
        <v>4</v>
      </c>
      <c r="I44" s="21"/>
      <c r="J44" s="21"/>
      <c r="K44" s="54"/>
      <c r="L44" s="54"/>
      <c r="M44" s="21"/>
      <c r="N44" s="21"/>
      <c r="O44" s="21"/>
    </row>
    <row r="45" spans="2:15" x14ac:dyDescent="0.2">
      <c r="B45" s="53">
        <v>7.9861111111111203E-4</v>
      </c>
      <c r="D45" s="21"/>
      <c r="E45" s="21"/>
      <c r="F45" s="21"/>
      <c r="G45" s="21"/>
      <c r="H45" s="21">
        <v>4.0999999999999996</v>
      </c>
      <c r="I45" s="21"/>
      <c r="J45" s="21"/>
      <c r="K45" s="54"/>
      <c r="L45" s="54"/>
      <c r="M45" s="21"/>
      <c r="N45" s="21"/>
      <c r="O45" s="21"/>
    </row>
    <row r="46" spans="2:15" x14ac:dyDescent="0.2">
      <c r="B46" s="53">
        <v>8.1018518518518603E-4</v>
      </c>
      <c r="D46" s="21"/>
      <c r="E46" s="21"/>
      <c r="F46" s="21"/>
      <c r="G46" s="21"/>
      <c r="H46" s="21">
        <v>4.2</v>
      </c>
      <c r="I46" s="21"/>
      <c r="J46" s="21"/>
      <c r="K46" s="54"/>
      <c r="L46" s="54"/>
      <c r="M46" s="21"/>
      <c r="N46" s="21"/>
      <c r="O46" s="21"/>
    </row>
    <row r="47" spans="2:15" x14ac:dyDescent="0.2">
      <c r="B47" s="53">
        <v>8.2175925925926101E-4</v>
      </c>
      <c r="D47" s="21"/>
      <c r="E47" s="21"/>
      <c r="F47" s="21"/>
      <c r="G47" s="21"/>
      <c r="H47" s="21">
        <v>4.3</v>
      </c>
      <c r="I47" s="21"/>
      <c r="J47" s="21"/>
      <c r="K47" s="54"/>
      <c r="L47" s="54"/>
      <c r="M47" s="21"/>
      <c r="N47" s="21"/>
      <c r="O47" s="21"/>
    </row>
    <row r="48" spans="2:15" x14ac:dyDescent="0.2">
      <c r="B48" s="53">
        <v>8.3333333333333501E-4</v>
      </c>
      <c r="D48" s="21"/>
      <c r="E48" s="21"/>
      <c r="F48" s="21"/>
      <c r="G48" s="21"/>
      <c r="H48" s="21">
        <v>4.4000000000000004</v>
      </c>
      <c r="I48" s="21"/>
      <c r="J48" s="21"/>
      <c r="K48" s="54"/>
      <c r="L48" s="54"/>
      <c r="M48" s="21"/>
      <c r="N48" s="21"/>
      <c r="O48" s="21"/>
    </row>
    <row r="49" spans="2:15" x14ac:dyDescent="0.2">
      <c r="B49" s="53">
        <v>8.4490740740740902E-4</v>
      </c>
      <c r="D49" s="21"/>
      <c r="E49" s="21"/>
      <c r="F49" s="21"/>
      <c r="G49" s="21"/>
      <c r="H49" s="21">
        <v>4.5</v>
      </c>
      <c r="I49" s="21"/>
      <c r="J49" s="21"/>
      <c r="K49" s="54"/>
      <c r="L49" s="54"/>
      <c r="M49" s="21"/>
      <c r="N49" s="21"/>
      <c r="O49" s="21"/>
    </row>
    <row r="50" spans="2:15" x14ac:dyDescent="0.2">
      <c r="B50" s="53">
        <v>8.5648148148148302E-4</v>
      </c>
      <c r="D50" s="21"/>
      <c r="E50" s="21"/>
      <c r="F50" s="21"/>
      <c r="G50" s="21"/>
      <c r="H50" s="21">
        <v>4.5999999999999996</v>
      </c>
      <c r="I50" s="21"/>
      <c r="J50" s="21"/>
      <c r="K50" s="54"/>
      <c r="L50" s="54"/>
      <c r="M50" s="21"/>
      <c r="N50" s="21"/>
      <c r="O50" s="21"/>
    </row>
    <row r="51" spans="2:15" x14ac:dyDescent="0.2">
      <c r="B51" s="53">
        <v>8.6805555555555703E-4</v>
      </c>
      <c r="D51" s="21"/>
      <c r="E51" s="21"/>
      <c r="F51" s="21"/>
      <c r="G51" s="21"/>
      <c r="H51" s="21">
        <v>4.7</v>
      </c>
      <c r="I51" s="21"/>
      <c r="J51" s="21"/>
      <c r="K51" s="54"/>
      <c r="L51" s="54"/>
      <c r="M51" s="21"/>
      <c r="N51" s="21"/>
      <c r="O51" s="21"/>
    </row>
    <row r="52" spans="2:15" x14ac:dyDescent="0.2">
      <c r="B52" s="53">
        <v>8.7962962962963103E-4</v>
      </c>
      <c r="D52" s="21"/>
      <c r="E52" s="21"/>
      <c r="F52" s="21"/>
      <c r="G52" s="21"/>
      <c r="H52" s="21">
        <v>4.8</v>
      </c>
      <c r="I52" s="21"/>
      <c r="J52" s="21"/>
      <c r="K52" s="54"/>
      <c r="L52" s="54"/>
      <c r="M52" s="21"/>
      <c r="N52" s="21"/>
      <c r="O52" s="21"/>
    </row>
    <row r="53" spans="2:15" x14ac:dyDescent="0.2">
      <c r="B53" s="53">
        <v>8.9120370370370503E-4</v>
      </c>
      <c r="D53" s="21"/>
      <c r="E53" s="21"/>
      <c r="F53" s="21"/>
      <c r="G53" s="21"/>
      <c r="H53" s="21">
        <v>4.9000000000000004</v>
      </c>
      <c r="I53" s="21"/>
      <c r="J53" s="21"/>
      <c r="K53" s="54"/>
      <c r="L53" s="54"/>
      <c r="M53" s="21"/>
      <c r="N53" s="21"/>
      <c r="O53" s="21"/>
    </row>
    <row r="54" spans="2:15" x14ac:dyDescent="0.2">
      <c r="B54" s="53">
        <v>9.0277777777777904E-4</v>
      </c>
      <c r="D54" s="21"/>
      <c r="E54" s="21"/>
      <c r="F54" s="21"/>
      <c r="G54" s="21"/>
      <c r="H54" s="21">
        <v>5</v>
      </c>
      <c r="I54" s="21"/>
      <c r="J54" s="21"/>
      <c r="K54" s="54"/>
      <c r="L54" s="54"/>
      <c r="M54" s="21"/>
      <c r="N54" s="21"/>
      <c r="O54" s="21"/>
    </row>
    <row r="55" spans="2:15" x14ac:dyDescent="0.2">
      <c r="B55" s="53">
        <v>9.1435185185185402E-4</v>
      </c>
      <c r="D55" s="21"/>
      <c r="E55" s="21"/>
      <c r="F55" s="21"/>
      <c r="G55" s="21"/>
      <c r="H55" s="21">
        <v>5.0999999999999996</v>
      </c>
      <c r="I55" s="21"/>
      <c r="J55" s="21"/>
      <c r="K55" s="54"/>
      <c r="L55" s="54"/>
      <c r="M55" s="21"/>
      <c r="N55" s="21"/>
      <c r="O55" s="21"/>
    </row>
    <row r="56" spans="2:15" x14ac:dyDescent="0.2">
      <c r="B56" s="53">
        <v>9.2592592592592802E-4</v>
      </c>
      <c r="D56" s="21"/>
      <c r="E56" s="21"/>
      <c r="F56" s="21"/>
      <c r="G56" s="21"/>
      <c r="H56" s="21">
        <v>5.2</v>
      </c>
      <c r="I56" s="21"/>
      <c r="J56" s="21"/>
      <c r="K56" s="54"/>
      <c r="L56" s="54"/>
      <c r="M56" s="21"/>
      <c r="N56" s="21"/>
      <c r="O56" s="21"/>
    </row>
    <row r="57" spans="2:15" x14ac:dyDescent="0.2">
      <c r="B57" s="53">
        <v>9.3750000000000203E-4</v>
      </c>
      <c r="D57" s="21"/>
      <c r="E57" s="21"/>
      <c r="F57" s="21"/>
      <c r="G57" s="21"/>
      <c r="H57" s="21"/>
      <c r="I57" s="21"/>
      <c r="J57" s="21"/>
      <c r="K57" s="54"/>
      <c r="L57" s="54"/>
      <c r="M57" s="21"/>
      <c r="N57" s="21"/>
      <c r="O57" s="21"/>
    </row>
    <row r="58" spans="2:15" x14ac:dyDescent="0.2">
      <c r="B58" s="53">
        <v>9.4907407407407603E-4</v>
      </c>
      <c r="D58" s="21"/>
      <c r="E58" s="21"/>
      <c r="F58" s="21"/>
      <c r="G58" s="21"/>
      <c r="H58" s="21"/>
      <c r="I58" s="21"/>
      <c r="J58" s="21"/>
      <c r="K58" s="54"/>
      <c r="L58" s="54"/>
      <c r="M58" s="21"/>
      <c r="N58" s="21"/>
      <c r="O58" s="21"/>
    </row>
    <row r="59" spans="2:15" x14ac:dyDescent="0.2">
      <c r="B59" s="53">
        <v>9.6064814814815003E-4</v>
      </c>
      <c r="D59" s="21"/>
      <c r="E59" s="21"/>
      <c r="F59" s="21"/>
      <c r="G59" s="21"/>
      <c r="H59" s="21"/>
      <c r="I59" s="21"/>
      <c r="J59" s="21"/>
      <c r="K59" s="54"/>
      <c r="L59" s="54"/>
      <c r="M59" s="21"/>
      <c r="N59" s="21"/>
      <c r="O59" s="21"/>
    </row>
    <row r="60" spans="2:15" x14ac:dyDescent="0.2">
      <c r="B60" s="53">
        <v>9.7222222222222404E-4</v>
      </c>
      <c r="D60" s="21"/>
      <c r="E60" s="21"/>
      <c r="F60" s="21"/>
      <c r="G60" s="21"/>
      <c r="H60" s="21"/>
      <c r="I60" s="21"/>
      <c r="J60" s="21"/>
      <c r="K60" s="54"/>
      <c r="L60" s="54"/>
      <c r="M60" s="21"/>
      <c r="N60" s="21"/>
      <c r="O60" s="21"/>
    </row>
    <row r="61" spans="2:15" x14ac:dyDescent="0.2">
      <c r="B61" s="53">
        <v>9.8379629629629793E-4</v>
      </c>
      <c r="D61" s="21"/>
      <c r="E61" s="21"/>
      <c r="F61" s="21"/>
      <c r="G61" s="21"/>
      <c r="H61" s="21"/>
      <c r="I61" s="21"/>
      <c r="J61" s="21"/>
      <c r="K61" s="54"/>
      <c r="L61" s="54"/>
      <c r="M61" s="21"/>
      <c r="N61" s="21"/>
      <c r="O61" s="21"/>
    </row>
    <row r="62" spans="2:15" x14ac:dyDescent="0.2">
      <c r="B62" s="53">
        <v>9.9537037037037194E-4</v>
      </c>
      <c r="D62" s="21"/>
      <c r="E62" s="21"/>
      <c r="F62" s="21"/>
      <c r="G62" s="21"/>
      <c r="H62" s="21"/>
      <c r="I62" s="21"/>
      <c r="J62" s="21"/>
      <c r="K62" s="54"/>
      <c r="L62" s="54"/>
      <c r="M62" s="21"/>
      <c r="N62" s="21"/>
      <c r="O62" s="21"/>
    </row>
    <row r="63" spans="2:15" x14ac:dyDescent="0.2">
      <c r="B63" s="53">
        <v>1.0069444444444501E-3</v>
      </c>
      <c r="D63" s="21"/>
      <c r="E63" s="21"/>
      <c r="F63" s="21"/>
      <c r="G63" s="21"/>
      <c r="H63" s="21"/>
      <c r="I63" s="21"/>
      <c r="J63" s="21"/>
      <c r="K63" s="54"/>
      <c r="L63" s="54"/>
      <c r="M63" s="21"/>
      <c r="N63" s="21"/>
      <c r="O63" s="21"/>
    </row>
    <row r="64" spans="2:15" x14ac:dyDescent="0.2">
      <c r="B64" s="53">
        <v>1.0185185185185199E-3</v>
      </c>
      <c r="D64" s="21"/>
      <c r="E64" s="21"/>
      <c r="F64" s="21"/>
      <c r="G64" s="21"/>
      <c r="H64" s="21"/>
      <c r="I64" s="21"/>
      <c r="J64" s="21"/>
      <c r="K64" s="54"/>
      <c r="L64" s="54"/>
      <c r="M64" s="21"/>
      <c r="N64" s="21"/>
      <c r="O64" s="21"/>
    </row>
    <row r="65" spans="2:15" x14ac:dyDescent="0.2">
      <c r="B65" s="53">
        <v>1.0300925925926E-3</v>
      </c>
      <c r="D65" s="21"/>
      <c r="E65" s="21"/>
      <c r="F65" s="21"/>
      <c r="G65" s="21"/>
      <c r="H65" s="21"/>
      <c r="I65" s="21"/>
      <c r="J65" s="21"/>
      <c r="K65" s="54"/>
      <c r="L65" s="54"/>
      <c r="M65" s="21"/>
      <c r="N65" s="21"/>
      <c r="O65" s="21"/>
    </row>
    <row r="66" spans="2:15" x14ac:dyDescent="0.2">
      <c r="B66" s="53">
        <v>1.0416666666666699E-3</v>
      </c>
      <c r="D66" s="21"/>
      <c r="E66" s="21"/>
      <c r="F66" s="21"/>
      <c r="G66" s="21"/>
      <c r="H66" s="21"/>
      <c r="I66" s="21"/>
      <c r="J66" s="21"/>
      <c r="K66" s="54"/>
      <c r="L66" s="54"/>
      <c r="M66" s="21"/>
      <c r="N66" s="21"/>
      <c r="O66" s="21"/>
    </row>
    <row r="67" spans="2:15" x14ac:dyDescent="0.2">
      <c r="B67" s="53">
        <v>1.05324074074074E-3</v>
      </c>
      <c r="D67" s="21"/>
      <c r="E67" s="21"/>
      <c r="F67" s="21"/>
      <c r="G67" s="21"/>
      <c r="H67" s="21"/>
      <c r="I67" s="21"/>
      <c r="J67" s="21"/>
      <c r="K67" s="54"/>
      <c r="L67" s="54"/>
      <c r="M67" s="21"/>
      <c r="N67" s="21"/>
      <c r="O67" s="21"/>
    </row>
    <row r="68" spans="2:15" x14ac:dyDescent="0.2">
      <c r="B68" s="53">
        <v>1.0648148148148201E-3</v>
      </c>
      <c r="D68" s="21"/>
      <c r="E68" s="21"/>
      <c r="F68" s="21"/>
      <c r="G68" s="21"/>
      <c r="H68" s="21"/>
      <c r="I68" s="21"/>
      <c r="J68" s="21"/>
      <c r="K68" s="54"/>
      <c r="L68" s="54"/>
      <c r="M68" s="21"/>
      <c r="N68" s="21"/>
      <c r="O68" s="21"/>
    </row>
    <row r="69" spans="2:15" x14ac:dyDescent="0.2">
      <c r="B69" s="53">
        <v>1.07638888888889E-3</v>
      </c>
      <c r="D69" s="21"/>
      <c r="E69" s="21"/>
      <c r="F69" s="21"/>
      <c r="G69" s="21"/>
      <c r="H69" s="21"/>
      <c r="I69" s="21"/>
      <c r="J69" s="21"/>
      <c r="K69" s="54"/>
      <c r="L69" s="54"/>
      <c r="M69" s="21"/>
      <c r="N69" s="21"/>
      <c r="O69" s="21"/>
    </row>
    <row r="70" spans="2:15" x14ac:dyDescent="0.2">
      <c r="B70" s="53">
        <v>1.08796296296297E-3</v>
      </c>
      <c r="D70" s="21"/>
      <c r="E70" s="21"/>
      <c r="F70" s="21"/>
      <c r="G70" s="21"/>
      <c r="H70" s="21"/>
      <c r="I70" s="21"/>
      <c r="J70" s="21"/>
      <c r="K70" s="54"/>
      <c r="L70" s="54"/>
      <c r="M70" s="21"/>
      <c r="N70" s="21"/>
      <c r="O70" s="21"/>
    </row>
    <row r="71" spans="2:15" x14ac:dyDescent="0.2">
      <c r="B71" s="53">
        <v>1.0995370370370399E-3</v>
      </c>
      <c r="D71" s="21"/>
      <c r="E71" s="21"/>
      <c r="F71" s="21"/>
      <c r="G71" s="21"/>
      <c r="H71" s="21"/>
      <c r="I71" s="21"/>
      <c r="J71" s="21"/>
      <c r="K71" s="54"/>
      <c r="L71" s="54"/>
      <c r="M71" s="21"/>
      <c r="N71" s="21"/>
      <c r="O71" s="21"/>
    </row>
    <row r="72" spans="2:15" x14ac:dyDescent="0.2">
      <c r="B72" s="53">
        <v>1.11111111111111E-3</v>
      </c>
      <c r="D72" s="21"/>
      <c r="E72" s="21"/>
      <c r="F72" s="21"/>
      <c r="G72" s="21"/>
      <c r="H72" s="21"/>
      <c r="I72" s="21"/>
      <c r="J72" s="21"/>
      <c r="K72" s="54"/>
      <c r="L72" s="54"/>
      <c r="M72" s="21"/>
      <c r="N72" s="21"/>
      <c r="O72" s="21"/>
    </row>
    <row r="73" spans="2:15" x14ac:dyDescent="0.2">
      <c r="B73" s="53">
        <v>1.1226851851851901E-3</v>
      </c>
      <c r="D73" s="21"/>
      <c r="E73" s="21"/>
      <c r="F73" s="21"/>
      <c r="G73" s="21"/>
      <c r="H73" s="21"/>
      <c r="I73" s="21"/>
      <c r="J73" s="21"/>
      <c r="K73" s="54"/>
      <c r="L73" s="54"/>
      <c r="M73" s="21"/>
      <c r="N73" s="21"/>
      <c r="O73" s="21"/>
    </row>
    <row r="74" spans="2:15" x14ac:dyDescent="0.2">
      <c r="B74" s="53">
        <v>1.13425925925926E-3</v>
      </c>
      <c r="D74" s="21"/>
      <c r="E74" s="21"/>
      <c r="F74" s="21"/>
      <c r="G74" s="21"/>
      <c r="H74" s="21"/>
      <c r="I74" s="21"/>
      <c r="J74" s="21"/>
      <c r="K74" s="54"/>
      <c r="L74" s="54"/>
      <c r="M74" s="21"/>
      <c r="N74" s="21"/>
      <c r="O74" s="21"/>
    </row>
    <row r="75" spans="2:15" x14ac:dyDescent="0.2">
      <c r="B75" s="53">
        <v>1.1458333333333401E-3</v>
      </c>
      <c r="D75" s="21"/>
      <c r="E75" s="21"/>
      <c r="F75" s="21"/>
      <c r="G75" s="21"/>
      <c r="H75" s="21"/>
      <c r="I75" s="21"/>
      <c r="J75" s="21"/>
      <c r="K75" s="54"/>
      <c r="L75" s="54"/>
      <c r="M75" s="21"/>
      <c r="N75" s="21"/>
      <c r="O75" s="21"/>
    </row>
    <row r="76" spans="2:15" x14ac:dyDescent="0.2">
      <c r="B76" s="53">
        <v>1.1574074074074099E-3</v>
      </c>
      <c r="D76" s="21"/>
      <c r="E76" s="21"/>
      <c r="F76" s="21"/>
      <c r="G76" s="21"/>
      <c r="H76" s="21"/>
      <c r="I76" s="21"/>
      <c r="J76" s="21"/>
      <c r="K76" s="54"/>
      <c r="L76" s="54"/>
      <c r="M76" s="21"/>
      <c r="N76" s="21"/>
      <c r="O76" s="21"/>
    </row>
    <row r="77" spans="2:15" x14ac:dyDescent="0.2">
      <c r="B77" s="53">
        <v>1.16898148148148E-3</v>
      </c>
      <c r="D77" s="21"/>
      <c r="E77" s="21"/>
      <c r="F77" s="21"/>
      <c r="G77" s="21"/>
      <c r="H77" s="21"/>
      <c r="I77" s="21"/>
      <c r="J77" s="21"/>
      <c r="K77" s="54"/>
      <c r="L77" s="54"/>
      <c r="M77" s="21"/>
      <c r="N77" s="21"/>
      <c r="O77" s="21"/>
    </row>
    <row r="78" spans="2:15" x14ac:dyDescent="0.2">
      <c r="B78" s="53">
        <v>1.1805555555555599E-3</v>
      </c>
      <c r="D78" s="21"/>
      <c r="E78" s="21"/>
      <c r="F78" s="21"/>
      <c r="G78" s="21"/>
      <c r="H78" s="21"/>
      <c r="I78" s="21"/>
      <c r="J78" s="21"/>
      <c r="K78" s="54"/>
      <c r="L78" s="54"/>
      <c r="M78" s="21"/>
      <c r="N78" s="21"/>
      <c r="O78" s="21"/>
    </row>
    <row r="79" spans="2:15" x14ac:dyDescent="0.2">
      <c r="B79" s="53">
        <v>1.19212962962963E-3</v>
      </c>
      <c r="D79" s="21"/>
      <c r="E79" s="21"/>
      <c r="F79" s="21"/>
      <c r="G79" s="21"/>
      <c r="H79" s="21"/>
      <c r="I79" s="21"/>
      <c r="J79" s="21"/>
      <c r="K79" s="54"/>
      <c r="L79" s="54"/>
      <c r="M79" s="21"/>
      <c r="N79" s="21"/>
      <c r="O79" s="21"/>
    </row>
    <row r="80" spans="2:15" x14ac:dyDescent="0.2">
      <c r="B80" s="53">
        <v>1.2037037037037101E-3</v>
      </c>
      <c r="D80" s="21"/>
      <c r="E80" s="21"/>
      <c r="F80" s="21"/>
      <c r="G80" s="21"/>
      <c r="H80" s="21"/>
      <c r="I80" s="21"/>
      <c r="J80" s="21"/>
      <c r="K80" s="54"/>
      <c r="L80" s="54"/>
      <c r="M80" s="21"/>
      <c r="N80" s="21"/>
      <c r="O80" s="21"/>
    </row>
    <row r="81" spans="2:15" x14ac:dyDescent="0.2">
      <c r="B81" s="53">
        <v>1.21527777777778E-3</v>
      </c>
      <c r="D81" s="21"/>
      <c r="E81" s="21"/>
      <c r="F81" s="21"/>
      <c r="G81" s="21"/>
      <c r="H81" s="21"/>
      <c r="I81" s="21"/>
      <c r="J81" s="21"/>
      <c r="K81" s="54"/>
      <c r="L81" s="54"/>
      <c r="M81" s="21"/>
      <c r="N81" s="21"/>
      <c r="O81" s="21"/>
    </row>
    <row r="82" spans="2:15" x14ac:dyDescent="0.2">
      <c r="B82" s="53">
        <v>1.22685185185186E-3</v>
      </c>
      <c r="D82" s="21"/>
      <c r="E82" s="21"/>
      <c r="F82" s="21"/>
      <c r="G82" s="21"/>
      <c r="H82" s="21"/>
      <c r="I82" s="21"/>
      <c r="J82" s="21"/>
      <c r="K82" s="54"/>
      <c r="L82" s="54"/>
      <c r="M82" s="21"/>
      <c r="N82" s="21"/>
      <c r="O82" s="21"/>
    </row>
    <row r="83" spans="2:15" x14ac:dyDescent="0.2">
      <c r="B83" s="53">
        <v>1.2384259259259299E-3</v>
      </c>
      <c r="D83" s="21"/>
      <c r="E83" s="21"/>
      <c r="F83" s="21"/>
      <c r="G83" s="21"/>
      <c r="H83" s="21"/>
      <c r="I83" s="21"/>
      <c r="J83" s="21"/>
      <c r="K83" s="54"/>
      <c r="L83" s="54"/>
      <c r="M83" s="21"/>
      <c r="N83" s="21"/>
      <c r="O83" s="21"/>
    </row>
    <row r="84" spans="2:15" x14ac:dyDescent="0.2">
      <c r="B84" s="53">
        <v>1.25E-3</v>
      </c>
      <c r="D84" s="21"/>
      <c r="E84" s="21"/>
      <c r="F84" s="21"/>
      <c r="G84" s="21"/>
      <c r="H84" s="21"/>
      <c r="I84" s="21"/>
      <c r="J84" s="21"/>
      <c r="K84" s="54"/>
      <c r="L84" s="54"/>
      <c r="M84" s="21"/>
      <c r="N84" s="21"/>
      <c r="O84" s="21"/>
    </row>
    <row r="85" spans="2:15" x14ac:dyDescent="0.2">
      <c r="B85" s="53">
        <v>1.2615740740740801E-3</v>
      </c>
      <c r="D85" s="21"/>
      <c r="E85" s="21"/>
      <c r="F85" s="21"/>
      <c r="G85" s="21"/>
      <c r="H85" s="21"/>
      <c r="I85" s="21"/>
      <c r="J85" s="21"/>
      <c r="K85" s="54"/>
      <c r="L85" s="54"/>
      <c r="M85" s="21"/>
      <c r="N85" s="21"/>
      <c r="O85" s="21"/>
    </row>
    <row r="86" spans="2:15" x14ac:dyDescent="0.2">
      <c r="B86" s="53">
        <v>1.27314814814815E-3</v>
      </c>
      <c r="D86" s="21"/>
      <c r="E86" s="21"/>
      <c r="F86" s="21"/>
      <c r="G86" s="21"/>
      <c r="H86" s="21"/>
      <c r="I86" s="21"/>
      <c r="J86" s="21"/>
      <c r="K86" s="54"/>
      <c r="L86" s="54"/>
      <c r="M86" s="21"/>
      <c r="N86" s="21"/>
      <c r="O86" s="21"/>
    </row>
    <row r="87" spans="2:15" x14ac:dyDescent="0.2">
      <c r="B87" s="53">
        <v>1.2847222222222301E-3</v>
      </c>
      <c r="D87" s="21"/>
      <c r="E87" s="21"/>
      <c r="F87" s="21"/>
      <c r="G87" s="21"/>
      <c r="H87" s="21"/>
      <c r="I87" s="21"/>
      <c r="J87" s="21"/>
      <c r="K87" s="54"/>
      <c r="L87" s="54"/>
      <c r="M87" s="21"/>
      <c r="N87" s="21"/>
      <c r="O87" s="21"/>
    </row>
    <row r="88" spans="2:15" x14ac:dyDescent="0.2">
      <c r="B88" s="53">
        <v>1.2962962962962999E-3</v>
      </c>
      <c r="D88" s="21"/>
      <c r="E88" s="21"/>
      <c r="F88" s="21"/>
      <c r="G88" s="21"/>
      <c r="H88" s="21"/>
      <c r="I88" s="21"/>
      <c r="J88" s="21"/>
      <c r="K88" s="54"/>
      <c r="L88" s="54"/>
      <c r="M88" s="21"/>
      <c r="N88" s="21"/>
      <c r="O88" s="21"/>
    </row>
    <row r="89" spans="2:15" x14ac:dyDescent="0.2">
      <c r="B89" s="53">
        <v>1.30787037037037E-3</v>
      </c>
      <c r="D89" s="21"/>
      <c r="E89" s="21"/>
      <c r="F89" s="21"/>
      <c r="G89" s="21"/>
      <c r="H89" s="21"/>
      <c r="I89" s="21"/>
      <c r="J89" s="21"/>
      <c r="K89" s="54"/>
      <c r="L89" s="54"/>
      <c r="M89" s="21"/>
      <c r="N89" s="21"/>
      <c r="O89" s="21"/>
    </row>
    <row r="90" spans="2:15" x14ac:dyDescent="0.2">
      <c r="B90" s="53">
        <v>1.3194444444444499E-3</v>
      </c>
      <c r="D90" s="21"/>
      <c r="E90" s="21"/>
      <c r="F90" s="21"/>
      <c r="G90" s="21"/>
      <c r="H90" s="21"/>
      <c r="I90" s="21"/>
      <c r="J90" s="21"/>
      <c r="K90" s="54"/>
      <c r="L90" s="54"/>
      <c r="M90" s="21"/>
      <c r="N90" s="21"/>
      <c r="O90" s="21"/>
    </row>
    <row r="91" spans="2:15" x14ac:dyDescent="0.2">
      <c r="B91" s="53">
        <v>1.33101851851852E-3</v>
      </c>
      <c r="D91" s="21"/>
      <c r="E91" s="21"/>
      <c r="F91" s="21"/>
      <c r="G91" s="21"/>
      <c r="H91" s="21"/>
      <c r="I91" s="21"/>
      <c r="J91" s="21"/>
      <c r="K91" s="54"/>
      <c r="L91" s="54"/>
      <c r="M91" s="21"/>
      <c r="N91" s="21"/>
      <c r="O91" s="21"/>
    </row>
    <row r="92" spans="2:15" x14ac:dyDescent="0.2">
      <c r="B92" s="53">
        <v>1.3425925925926001E-3</v>
      </c>
      <c r="D92" s="21"/>
      <c r="E92" s="21"/>
      <c r="F92" s="21"/>
      <c r="G92" s="21"/>
      <c r="H92" s="21"/>
      <c r="I92" s="21"/>
      <c r="J92" s="21"/>
      <c r="K92" s="54"/>
      <c r="L92" s="54"/>
      <c r="M92" s="21"/>
      <c r="N92" s="21"/>
      <c r="O92" s="21"/>
    </row>
    <row r="93" spans="2:15" x14ac:dyDescent="0.2">
      <c r="B93" s="53">
        <v>1.35416666666667E-3</v>
      </c>
      <c r="D93" s="21"/>
      <c r="E93" s="21"/>
      <c r="F93" s="21"/>
      <c r="G93" s="21"/>
      <c r="H93" s="21"/>
      <c r="I93" s="21"/>
      <c r="J93" s="21"/>
      <c r="K93" s="54"/>
      <c r="L93" s="54"/>
      <c r="M93" s="21"/>
      <c r="N93" s="21"/>
      <c r="O93" s="21"/>
    </row>
    <row r="94" spans="2:15" x14ac:dyDescent="0.2">
      <c r="B94" s="53">
        <v>1.3657407407407401E-3</v>
      </c>
      <c r="D94" s="21"/>
      <c r="E94" s="21"/>
      <c r="F94" s="21"/>
      <c r="G94" s="21"/>
      <c r="H94" s="21"/>
      <c r="I94" s="21"/>
      <c r="J94" s="21"/>
      <c r="K94" s="54"/>
      <c r="L94" s="54"/>
      <c r="M94" s="21"/>
      <c r="N94" s="21"/>
      <c r="O94" s="21"/>
    </row>
    <row r="95" spans="2:15" x14ac:dyDescent="0.2">
      <c r="B95" s="53">
        <v>1.3773148148148199E-3</v>
      </c>
      <c r="D95" s="21"/>
      <c r="E95" s="21"/>
      <c r="F95" s="21"/>
      <c r="G95" s="21"/>
      <c r="H95" s="21"/>
      <c r="I95" s="21"/>
      <c r="J95" s="21"/>
      <c r="K95" s="54"/>
      <c r="L95" s="54"/>
      <c r="M95" s="21"/>
      <c r="N95" s="21"/>
      <c r="O95" s="21"/>
    </row>
    <row r="96" spans="2:15" x14ac:dyDescent="0.2">
      <c r="B96" s="53">
        <v>1.38888888888889E-3</v>
      </c>
      <c r="D96" s="21"/>
      <c r="E96" s="21"/>
      <c r="F96" s="21"/>
      <c r="G96" s="21"/>
      <c r="H96" s="21"/>
      <c r="I96" s="21"/>
      <c r="J96" s="21"/>
      <c r="K96" s="54"/>
      <c r="L96" s="54"/>
      <c r="M96" s="21"/>
      <c r="N96" s="21"/>
      <c r="O96" s="21"/>
    </row>
    <row r="97" spans="2:15" x14ac:dyDescent="0.2">
      <c r="B97" s="53">
        <v>1.4004629629629599E-3</v>
      </c>
      <c r="D97" s="21"/>
      <c r="E97" s="21"/>
      <c r="F97" s="21"/>
      <c r="G97" s="21"/>
      <c r="H97" s="21"/>
      <c r="I97" s="21"/>
      <c r="J97" s="21"/>
      <c r="K97" s="54"/>
      <c r="L97" s="54"/>
      <c r="M97" s="21"/>
      <c r="N97" s="21"/>
      <c r="O97" s="21"/>
    </row>
    <row r="98" spans="2:15" x14ac:dyDescent="0.2">
      <c r="B98" s="53">
        <v>1.41203703703704E-3</v>
      </c>
      <c r="D98" s="21"/>
      <c r="E98" s="21"/>
      <c r="F98" s="21"/>
      <c r="G98" s="21"/>
      <c r="H98" s="21"/>
      <c r="I98" s="21"/>
      <c r="J98" s="21"/>
      <c r="K98" s="54"/>
      <c r="L98" s="54"/>
      <c r="M98" s="21"/>
      <c r="N98" s="21"/>
      <c r="O98" s="21"/>
    </row>
    <row r="99" spans="2:15" x14ac:dyDescent="0.2">
      <c r="B99" s="53">
        <v>1.4236111111111101E-3</v>
      </c>
      <c r="D99" s="21"/>
      <c r="E99" s="21"/>
      <c r="F99" s="21"/>
      <c r="G99" s="21"/>
      <c r="H99" s="21"/>
      <c r="I99" s="21"/>
      <c r="J99" s="21"/>
      <c r="K99" s="54"/>
      <c r="L99" s="54"/>
      <c r="M99" s="21"/>
      <c r="N99" s="21"/>
      <c r="O99" s="21"/>
    </row>
    <row r="100" spans="2:15" x14ac:dyDescent="0.2">
      <c r="B100" s="53">
        <v>1.4351851851851899E-3</v>
      </c>
      <c r="K100" s="54"/>
      <c r="L100" s="54"/>
    </row>
    <row r="101" spans="2:15" x14ac:dyDescent="0.2">
      <c r="B101" s="53">
        <v>1.44675925925926E-3</v>
      </c>
      <c r="K101" s="54"/>
      <c r="L101" s="54"/>
    </row>
    <row r="102" spans="2:15" x14ac:dyDescent="0.2">
      <c r="B102" s="53">
        <v>1.4583333333333299E-3</v>
      </c>
      <c r="K102" s="54"/>
      <c r="L102" s="54"/>
    </row>
    <row r="103" spans="2:15" x14ac:dyDescent="0.2">
      <c r="B103" s="53">
        <v>1.46990740740741E-3</v>
      </c>
      <c r="K103" s="54"/>
      <c r="L103" s="54"/>
    </row>
    <row r="104" spans="2:15" x14ac:dyDescent="0.2">
      <c r="B104" s="53">
        <v>1.4814814814814801E-3</v>
      </c>
      <c r="K104" s="54"/>
      <c r="L104" s="54"/>
    </row>
    <row r="105" spans="2:15" x14ac:dyDescent="0.2">
      <c r="B105" s="53">
        <v>1.49305555555556E-3</v>
      </c>
      <c r="K105" s="54"/>
      <c r="L105" s="54"/>
    </row>
    <row r="106" spans="2:15" x14ac:dyDescent="0.2">
      <c r="B106" s="53">
        <v>1.5046296296296301E-3</v>
      </c>
      <c r="K106" s="54"/>
      <c r="L106" s="54"/>
    </row>
    <row r="107" spans="2:15" x14ac:dyDescent="0.2">
      <c r="B107" s="53">
        <v>1.5162037037037099E-3</v>
      </c>
      <c r="K107" s="54"/>
      <c r="L107" s="54"/>
    </row>
    <row r="108" spans="2:15" x14ac:dyDescent="0.2">
      <c r="B108" s="53">
        <v>1.52777777777778E-3</v>
      </c>
      <c r="K108" s="54"/>
      <c r="L108" s="54"/>
    </row>
    <row r="109" spans="2:15" x14ac:dyDescent="0.2">
      <c r="B109" s="53">
        <v>1.5393518518518499E-3</v>
      </c>
      <c r="K109" s="54"/>
      <c r="L109" s="54"/>
    </row>
    <row r="110" spans="2:15" x14ac:dyDescent="0.2">
      <c r="B110" s="53">
        <v>1.55092592592593E-3</v>
      </c>
      <c r="K110" s="54"/>
      <c r="L110" s="54"/>
    </row>
    <row r="111" spans="2:15" x14ac:dyDescent="0.2">
      <c r="B111" s="53">
        <v>1.5625000000000001E-3</v>
      </c>
      <c r="K111" s="54"/>
      <c r="L111" s="54"/>
    </row>
    <row r="112" spans="2:15" x14ac:dyDescent="0.2">
      <c r="B112" s="53">
        <v>1.5740740740740799E-3</v>
      </c>
      <c r="K112" s="54"/>
      <c r="L112" s="54"/>
    </row>
    <row r="113" spans="2:12" x14ac:dyDescent="0.2">
      <c r="B113" s="53">
        <v>1.58564814814815E-3</v>
      </c>
      <c r="K113" s="54"/>
      <c r="L113" s="54"/>
    </row>
    <row r="114" spans="2:12" x14ac:dyDescent="0.2">
      <c r="B114" s="53">
        <v>1.5972222222222199E-3</v>
      </c>
      <c r="K114" s="54"/>
      <c r="L114" s="54"/>
    </row>
    <row r="115" spans="2:12" x14ac:dyDescent="0.2">
      <c r="B115" s="53">
        <v>1.6087962962963E-3</v>
      </c>
      <c r="K115" s="54"/>
      <c r="L115" s="54"/>
    </row>
    <row r="116" spans="2:12" x14ac:dyDescent="0.2">
      <c r="B116" s="53">
        <v>1.6203703703703701E-3</v>
      </c>
      <c r="K116" s="54"/>
      <c r="L116" s="54"/>
    </row>
    <row r="117" spans="2:12" x14ac:dyDescent="0.2">
      <c r="B117" s="53">
        <v>1.63194444444445E-3</v>
      </c>
      <c r="K117" s="54"/>
      <c r="L117" s="54"/>
    </row>
    <row r="118" spans="2:12" x14ac:dyDescent="0.2">
      <c r="B118" s="53">
        <v>1.6435185185185201E-3</v>
      </c>
      <c r="K118" s="54"/>
      <c r="L118" s="54"/>
    </row>
    <row r="119" spans="2:12" x14ac:dyDescent="0.2">
      <c r="B119" s="53">
        <v>1.65509259259259E-3</v>
      </c>
      <c r="K119" s="54"/>
      <c r="L119" s="54"/>
    </row>
    <row r="120" spans="2:12" x14ac:dyDescent="0.2">
      <c r="B120" s="53">
        <v>1.66666666666667E-3</v>
      </c>
      <c r="K120" s="54"/>
      <c r="L120" s="54"/>
    </row>
    <row r="121" spans="2:12" x14ac:dyDescent="0.2">
      <c r="B121" s="53">
        <v>1.6782407407407399E-3</v>
      </c>
      <c r="K121" s="54"/>
      <c r="L121" s="54"/>
    </row>
    <row r="122" spans="2:12" x14ac:dyDescent="0.2">
      <c r="B122" s="53">
        <v>1.68981481481482E-3</v>
      </c>
      <c r="K122" s="54"/>
      <c r="L122" s="54"/>
    </row>
    <row r="123" spans="2:12" x14ac:dyDescent="0.2">
      <c r="B123" s="53">
        <v>1.7013888888888901E-3</v>
      </c>
      <c r="K123" s="53"/>
      <c r="L123" s="54"/>
    </row>
    <row r="124" spans="2:12" x14ac:dyDescent="0.2">
      <c r="B124" s="53">
        <v>1.7129629629629699E-3</v>
      </c>
      <c r="K124" s="53"/>
      <c r="L124" s="54"/>
    </row>
    <row r="125" spans="2:12" x14ac:dyDescent="0.2">
      <c r="B125" s="53">
        <v>1.72453703703704E-3</v>
      </c>
      <c r="K125" s="53"/>
      <c r="L125" s="54"/>
    </row>
    <row r="126" spans="2:12" x14ac:dyDescent="0.2">
      <c r="B126" s="53">
        <v>1.7361111111111099E-3</v>
      </c>
      <c r="K126" s="53"/>
      <c r="L126" s="53"/>
    </row>
    <row r="127" spans="2:12" x14ac:dyDescent="0.2">
      <c r="B127" s="53">
        <v>1.74768518518519E-3</v>
      </c>
      <c r="K127" s="53"/>
      <c r="L127" s="53"/>
    </row>
    <row r="128" spans="2:12" x14ac:dyDescent="0.2">
      <c r="B128" s="53">
        <v>1.7592592592592601E-3</v>
      </c>
      <c r="K128" s="53"/>
      <c r="L128" s="53"/>
    </row>
    <row r="129" spans="2:12" x14ac:dyDescent="0.2">
      <c r="B129" s="53">
        <v>1.77083333333334E-3</v>
      </c>
      <c r="K129" s="53"/>
      <c r="L129" s="53"/>
    </row>
    <row r="130" spans="2:12" x14ac:dyDescent="0.2">
      <c r="B130" s="53">
        <v>1.7824074074074101E-3</v>
      </c>
      <c r="K130" s="53"/>
      <c r="L130" s="53"/>
    </row>
    <row r="131" spans="2:12" x14ac:dyDescent="0.2">
      <c r="B131" s="53">
        <v>1.79398148148148E-3</v>
      </c>
      <c r="K131" s="53"/>
      <c r="L131" s="53"/>
    </row>
    <row r="132" spans="2:12" x14ac:dyDescent="0.2">
      <c r="B132" s="53">
        <v>1.80555555555556E-3</v>
      </c>
      <c r="K132" s="53"/>
      <c r="L132" s="53"/>
    </row>
    <row r="133" spans="2:12" x14ac:dyDescent="0.2">
      <c r="B133" s="53">
        <v>1.8171296296296299E-3</v>
      </c>
      <c r="K133" s="53"/>
      <c r="L133" s="53"/>
    </row>
    <row r="134" spans="2:12" x14ac:dyDescent="0.2">
      <c r="B134" s="53">
        <v>1.82870370370371E-3</v>
      </c>
      <c r="K134" s="53"/>
      <c r="L134" s="53"/>
    </row>
    <row r="135" spans="2:12" x14ac:dyDescent="0.2">
      <c r="B135" s="53">
        <v>1.8402777777777801E-3</v>
      </c>
      <c r="K135" s="53"/>
      <c r="L135" s="53"/>
    </row>
    <row r="136" spans="2:12" x14ac:dyDescent="0.2">
      <c r="B136" s="53">
        <v>1.85185185185185E-3</v>
      </c>
      <c r="K136" s="53"/>
      <c r="L136" s="53"/>
    </row>
    <row r="137" spans="2:12" x14ac:dyDescent="0.2">
      <c r="B137" s="53">
        <v>1.86342592592593E-3</v>
      </c>
      <c r="K137" s="53"/>
      <c r="L137" s="53"/>
    </row>
    <row r="138" spans="2:12" x14ac:dyDescent="0.2">
      <c r="B138" s="53">
        <v>1.8749999999999999E-3</v>
      </c>
      <c r="K138" s="53"/>
      <c r="L138" s="53"/>
    </row>
    <row r="139" spans="2:12" x14ac:dyDescent="0.2">
      <c r="B139" s="53">
        <v>1.88657407407408E-3</v>
      </c>
      <c r="K139" s="53"/>
      <c r="L139" s="53"/>
    </row>
    <row r="140" spans="2:12" x14ac:dyDescent="0.2">
      <c r="B140" s="53">
        <v>1.8981481481481501E-3</v>
      </c>
      <c r="K140" s="53"/>
      <c r="L140" s="53"/>
    </row>
    <row r="141" spans="2:12" x14ac:dyDescent="0.2">
      <c r="B141" s="53">
        <v>1.90972222222223E-3</v>
      </c>
      <c r="K141" s="53"/>
      <c r="L141" s="53"/>
    </row>
    <row r="142" spans="2:12" x14ac:dyDescent="0.2">
      <c r="B142" s="53">
        <v>1.9212962962963001E-3</v>
      </c>
      <c r="K142" s="53"/>
      <c r="L142" s="53"/>
    </row>
    <row r="143" spans="2:12" x14ac:dyDescent="0.2">
      <c r="B143" s="53">
        <v>1.93287037037037E-3</v>
      </c>
      <c r="K143" s="53"/>
      <c r="L143" s="53"/>
    </row>
    <row r="144" spans="2:12" x14ac:dyDescent="0.2">
      <c r="B144" s="53">
        <v>1.94444444444445E-3</v>
      </c>
      <c r="K144" s="53"/>
      <c r="L144" s="53"/>
    </row>
    <row r="145" spans="2:12" x14ac:dyDescent="0.2">
      <c r="B145" s="53">
        <v>1.9560185185185201E-3</v>
      </c>
      <c r="K145" s="53"/>
      <c r="L145" s="53"/>
    </row>
    <row r="146" spans="2:12" x14ac:dyDescent="0.2">
      <c r="B146" s="53">
        <v>1.9675925925926002E-3</v>
      </c>
      <c r="K146" s="53"/>
      <c r="L146" s="53"/>
    </row>
    <row r="147" spans="2:12" x14ac:dyDescent="0.2">
      <c r="B147" s="53">
        <v>1.9791666666666699E-3</v>
      </c>
      <c r="K147" s="53"/>
      <c r="L147" s="53"/>
    </row>
    <row r="148" spans="2:12" x14ac:dyDescent="0.2">
      <c r="B148" s="53">
        <v>1.99074074074074E-3</v>
      </c>
    </row>
    <row r="149" spans="2:12" x14ac:dyDescent="0.2">
      <c r="B149" s="53">
        <v>2.00231481481482E-3</v>
      </c>
    </row>
    <row r="150" spans="2:12" x14ac:dyDescent="0.2">
      <c r="B150" s="53">
        <v>2.0138888888888901E-3</v>
      </c>
    </row>
    <row r="151" spans="2:12" x14ac:dyDescent="0.2">
      <c r="B151" s="53">
        <v>2.0254629629629698E-3</v>
      </c>
    </row>
    <row r="152" spans="2:12" x14ac:dyDescent="0.2">
      <c r="B152" s="53">
        <v>2.0370370370370399E-3</v>
      </c>
    </row>
    <row r="153" spans="2:12" x14ac:dyDescent="0.2">
      <c r="B153" s="53">
        <v>2.04861111111111E-3</v>
      </c>
    </row>
    <row r="154" spans="2:12" x14ac:dyDescent="0.2">
      <c r="B154" s="53">
        <v>2.0601851851851901E-3</v>
      </c>
    </row>
    <row r="155" spans="2:12" x14ac:dyDescent="0.2">
      <c r="B155" s="53">
        <v>2.0717592592592602E-3</v>
      </c>
    </row>
    <row r="156" spans="2:12" x14ac:dyDescent="0.2">
      <c r="B156" s="53">
        <v>2.0833333333333398E-3</v>
      </c>
    </row>
    <row r="157" spans="2:12" x14ac:dyDescent="0.2">
      <c r="B157" s="53">
        <v>2.0949074074074099E-3</v>
      </c>
    </row>
    <row r="158" spans="2:12" x14ac:dyDescent="0.2">
      <c r="B158" s="53">
        <v>2.10648148148149E-3</v>
      </c>
    </row>
    <row r="159" spans="2:12" x14ac:dyDescent="0.2">
      <c r="B159" s="53">
        <v>2.1180555555555601E-3</v>
      </c>
    </row>
    <row r="160" spans="2:12" x14ac:dyDescent="0.2">
      <c r="B160" s="53">
        <v>2.1296296296296302E-3</v>
      </c>
    </row>
    <row r="161" spans="2:2" x14ac:dyDescent="0.2">
      <c r="B161" s="53">
        <v>2.1412037037037098E-3</v>
      </c>
    </row>
    <row r="162" spans="2:2" x14ac:dyDescent="0.2">
      <c r="B162" s="53">
        <v>2.1527777777777799E-3</v>
      </c>
    </row>
    <row r="163" spans="2:2" x14ac:dyDescent="0.2">
      <c r="B163" s="53">
        <v>2.16435185185186E-3</v>
      </c>
    </row>
    <row r="164" spans="2:2" x14ac:dyDescent="0.2">
      <c r="B164" s="53">
        <v>2.1759259259259301E-3</v>
      </c>
    </row>
    <row r="165" spans="2:2" x14ac:dyDescent="0.2">
      <c r="B165" s="53">
        <v>2.1875000000000002E-3</v>
      </c>
    </row>
    <row r="166" spans="2:2" x14ac:dyDescent="0.2">
      <c r="B166" s="53">
        <v>2.1990740740740799E-3</v>
      </c>
    </row>
    <row r="167" spans="2:2" x14ac:dyDescent="0.2">
      <c r="B167" s="53">
        <v>2.21064814814815E-3</v>
      </c>
    </row>
    <row r="168" spans="2:2" x14ac:dyDescent="0.2">
      <c r="B168" s="53">
        <v>2.22222222222223E-3</v>
      </c>
    </row>
    <row r="169" spans="2:2" x14ac:dyDescent="0.2">
      <c r="B169" s="53">
        <v>2.2337962962963001E-3</v>
      </c>
    </row>
    <row r="170" spans="2:2" x14ac:dyDescent="0.2">
      <c r="B170" s="53">
        <v>2.2453703703703698E-3</v>
      </c>
    </row>
    <row r="171" spans="2:2" x14ac:dyDescent="0.2">
      <c r="B171" s="53">
        <v>2.2569444444444499E-3</v>
      </c>
    </row>
    <row r="172" spans="2:2" x14ac:dyDescent="0.2">
      <c r="B172" s="53">
        <v>2.26851851851852E-3</v>
      </c>
    </row>
    <row r="173" spans="2:2" x14ac:dyDescent="0.2">
      <c r="B173" s="53">
        <v>2.2800925925926E-3</v>
      </c>
    </row>
    <row r="174" spans="2:2" x14ac:dyDescent="0.2">
      <c r="B174" s="53">
        <v>2.2916666666666701E-3</v>
      </c>
    </row>
    <row r="175" spans="2:2" x14ac:dyDescent="0.2">
      <c r="B175" s="53">
        <v>2.3032407407407398E-3</v>
      </c>
    </row>
    <row r="176" spans="2:2" x14ac:dyDescent="0.2">
      <c r="B176" s="53">
        <v>2.3148148148148199E-3</v>
      </c>
    </row>
    <row r="177" spans="2:2" x14ac:dyDescent="0.2">
      <c r="B177" s="53">
        <v>2.32638888888889E-3</v>
      </c>
    </row>
    <row r="178" spans="2:2" x14ac:dyDescent="0.2">
      <c r="B178" s="53">
        <v>2.3379629629629701E-3</v>
      </c>
    </row>
    <row r="179" spans="2:2" x14ac:dyDescent="0.2">
      <c r="B179" s="53">
        <v>2.3495370370370402E-3</v>
      </c>
    </row>
    <row r="180" spans="2:2" x14ac:dyDescent="0.2">
      <c r="B180" s="53">
        <v>2.3611111111111198E-3</v>
      </c>
    </row>
    <row r="181" spans="2:2" x14ac:dyDescent="0.2">
      <c r="B181" s="53">
        <v>2.3726851851851899E-3</v>
      </c>
    </row>
    <row r="182" spans="2:2" x14ac:dyDescent="0.2">
      <c r="B182" s="53">
        <v>2.38425925925926E-3</v>
      </c>
    </row>
    <row r="183" spans="2:2" x14ac:dyDescent="0.2">
      <c r="B183" s="53">
        <v>2.3958333333333401E-3</v>
      </c>
    </row>
    <row r="184" spans="2:2" x14ac:dyDescent="0.2">
      <c r="B184" s="53">
        <v>2.4074074074074102E-3</v>
      </c>
    </row>
    <row r="185" spans="2:2" x14ac:dyDescent="0.2">
      <c r="B185" s="53">
        <v>2.4189814814814898E-3</v>
      </c>
    </row>
    <row r="186" spans="2:2" x14ac:dyDescent="0.2">
      <c r="B186" s="53">
        <v>2.4305555555555599E-3</v>
      </c>
    </row>
    <row r="187" spans="2:2" x14ac:dyDescent="0.2">
      <c r="B187" s="53">
        <v>2.44212962962963E-3</v>
      </c>
    </row>
    <row r="188" spans="2:2" x14ac:dyDescent="0.2">
      <c r="B188" s="53">
        <v>2.4537037037037101E-3</v>
      </c>
    </row>
    <row r="189" spans="2:2" x14ac:dyDescent="0.2">
      <c r="B189" s="53">
        <v>2.4652777777777802E-3</v>
      </c>
    </row>
    <row r="190" spans="2:2" x14ac:dyDescent="0.2">
      <c r="B190" s="53">
        <v>2.4768518518518599E-3</v>
      </c>
    </row>
    <row r="191" spans="2:2" x14ac:dyDescent="0.2">
      <c r="B191" s="53">
        <v>2.48842592592593E-3</v>
      </c>
    </row>
    <row r="192" spans="2:2" x14ac:dyDescent="0.2">
      <c r="B192" s="53">
        <v>2.5000000000000001E-3</v>
      </c>
    </row>
    <row r="193" spans="2:2" x14ac:dyDescent="0.2">
      <c r="B193" s="53">
        <v>2.5115740740740801E-3</v>
      </c>
    </row>
    <row r="194" spans="2:2" x14ac:dyDescent="0.2">
      <c r="B194" s="53">
        <v>2.5231481481481498E-3</v>
      </c>
    </row>
    <row r="195" spans="2:2" x14ac:dyDescent="0.2">
      <c r="B195" s="53">
        <v>2.5347222222222299E-3</v>
      </c>
    </row>
    <row r="196" spans="2:2" x14ac:dyDescent="0.2">
      <c r="B196" s="53">
        <v>2.5462962962963E-3</v>
      </c>
    </row>
    <row r="197" spans="2:2" x14ac:dyDescent="0.2">
      <c r="B197" s="53">
        <v>2.55787037037038E-3</v>
      </c>
    </row>
    <row r="198" spans="2:2" x14ac:dyDescent="0.2">
      <c r="B198" s="53">
        <v>2.5694444444444501E-3</v>
      </c>
    </row>
    <row r="199" spans="2:2" x14ac:dyDescent="0.2">
      <c r="B199" s="53">
        <v>2.5810185185185198E-3</v>
      </c>
    </row>
    <row r="200" spans="2:2" x14ac:dyDescent="0.2">
      <c r="B200" s="53">
        <v>2.5925925925925999E-3</v>
      </c>
    </row>
    <row r="201" spans="2:2" x14ac:dyDescent="0.2">
      <c r="B201" s="53">
        <v>2.60416666666667E-3</v>
      </c>
    </row>
    <row r="202" spans="2:2" x14ac:dyDescent="0.2">
      <c r="B202" s="53">
        <v>2.6157407407407501E-3</v>
      </c>
    </row>
    <row r="203" spans="2:2" x14ac:dyDescent="0.2">
      <c r="B203" s="53">
        <v>2.6273148148148202E-3</v>
      </c>
    </row>
    <row r="204" spans="2:2" x14ac:dyDescent="0.2">
      <c r="B204" s="53">
        <v>2.6388888888888898E-3</v>
      </c>
    </row>
    <row r="205" spans="2:2" x14ac:dyDescent="0.2">
      <c r="B205" s="53">
        <v>2.6504629629629699E-3</v>
      </c>
    </row>
    <row r="206" spans="2:2" x14ac:dyDescent="0.2">
      <c r="B206" s="53">
        <v>2.66203703703704E-3</v>
      </c>
    </row>
    <row r="207" spans="2:2" x14ac:dyDescent="0.2">
      <c r="B207" s="53">
        <v>2.6736111111111201E-3</v>
      </c>
    </row>
    <row r="208" spans="2:2" x14ac:dyDescent="0.2">
      <c r="B208" s="53">
        <v>2.6851851851851902E-3</v>
      </c>
    </row>
    <row r="209" spans="2:2" x14ac:dyDescent="0.2">
      <c r="B209" s="53">
        <v>2.6967592592592599E-3</v>
      </c>
    </row>
    <row r="210" spans="2:2" x14ac:dyDescent="0.2">
      <c r="B210" s="53">
        <v>2.7083333333333399E-3</v>
      </c>
    </row>
    <row r="211" spans="2:2" x14ac:dyDescent="0.2">
      <c r="B211" s="53">
        <v>2.71990740740741E-3</v>
      </c>
    </row>
    <row r="212" spans="2:2" x14ac:dyDescent="0.2">
      <c r="B212" s="53">
        <v>2.7314814814814901E-3</v>
      </c>
    </row>
    <row r="213" spans="2:2" x14ac:dyDescent="0.2">
      <c r="B213" s="53">
        <v>2.7430555555555602E-3</v>
      </c>
    </row>
    <row r="214" spans="2:2" x14ac:dyDescent="0.2">
      <c r="B214" s="53">
        <v>2.7546296296296399E-3</v>
      </c>
    </row>
    <row r="215" spans="2:2" x14ac:dyDescent="0.2">
      <c r="B215" s="53">
        <v>2.76620370370371E-3</v>
      </c>
    </row>
    <row r="216" spans="2:2" x14ac:dyDescent="0.2">
      <c r="B216" s="53">
        <v>2.7777777777777801E-3</v>
      </c>
    </row>
    <row r="217" spans="2:2" x14ac:dyDescent="0.2">
      <c r="B217" s="53">
        <v>2.7893518518518601E-3</v>
      </c>
    </row>
    <row r="218" spans="2:2" x14ac:dyDescent="0.2">
      <c r="B218" s="53">
        <v>2.8009259259259298E-3</v>
      </c>
    </row>
    <row r="219" spans="2:2" x14ac:dyDescent="0.2">
      <c r="B219" s="53">
        <v>2.8125000000000099E-3</v>
      </c>
    </row>
    <row r="220" spans="2:2" x14ac:dyDescent="0.2">
      <c r="B220" s="53">
        <v>2.82407407407408E-3</v>
      </c>
    </row>
    <row r="221" spans="2:2" x14ac:dyDescent="0.2">
      <c r="B221" s="53">
        <v>2.8356481481481501E-3</v>
      </c>
    </row>
    <row r="222" spans="2:2" x14ac:dyDescent="0.2">
      <c r="B222" s="53">
        <v>2.8472222222222301E-3</v>
      </c>
    </row>
    <row r="223" spans="2:2" x14ac:dyDescent="0.2">
      <c r="B223" s="53">
        <v>2.8587962962962998E-3</v>
      </c>
    </row>
    <row r="224" spans="2:2" x14ac:dyDescent="0.2">
      <c r="B224" s="53">
        <v>2.8703703703703799E-3</v>
      </c>
    </row>
    <row r="225" spans="2:2" x14ac:dyDescent="0.2">
      <c r="B225" s="53">
        <v>2.88194444444445E-3</v>
      </c>
    </row>
    <row r="226" spans="2:2" x14ac:dyDescent="0.2">
      <c r="B226" s="53">
        <v>2.8935185185185201E-3</v>
      </c>
    </row>
    <row r="227" spans="2:2" x14ac:dyDescent="0.2">
      <c r="B227" s="53">
        <v>2.9050925925926002E-3</v>
      </c>
    </row>
    <row r="228" spans="2:2" x14ac:dyDescent="0.2">
      <c r="B228" s="53">
        <v>2.9166666666666698E-3</v>
      </c>
    </row>
    <row r="229" spans="2:2" x14ac:dyDescent="0.2">
      <c r="B229" s="53">
        <v>2.9282407407407499E-3</v>
      </c>
    </row>
    <row r="230" spans="2:2" x14ac:dyDescent="0.2">
      <c r="B230" s="53">
        <v>2.93981481481482E-3</v>
      </c>
    </row>
    <row r="231" spans="2:2" x14ac:dyDescent="0.2">
      <c r="B231" s="53">
        <v>2.9513888888889001E-3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/>
  <dimension ref="A1:AC39"/>
  <sheetViews>
    <sheetView topLeftCell="U12" workbookViewId="0">
      <selection activeCell="A38" sqref="A3:A38"/>
    </sheetView>
  </sheetViews>
  <sheetFormatPr baseColWidth="10" defaultRowHeight="16" x14ac:dyDescent="0.2"/>
  <cols>
    <col min="28" max="28" width="10.83203125" style="18"/>
  </cols>
  <sheetData>
    <row r="1" spans="1:29" ht="21" x14ac:dyDescent="0.2">
      <c r="A1" s="7"/>
      <c r="B1" s="287" t="s">
        <v>3</v>
      </c>
      <c r="C1" s="287"/>
      <c r="D1" s="7"/>
      <c r="E1" s="288" t="s">
        <v>4</v>
      </c>
      <c r="F1" s="288"/>
      <c r="G1" s="7"/>
      <c r="H1" s="289" t="s">
        <v>5</v>
      </c>
      <c r="I1" s="289"/>
      <c r="J1" s="7"/>
      <c r="K1" s="290" t="s">
        <v>6</v>
      </c>
      <c r="L1" s="290"/>
      <c r="M1" s="7"/>
      <c r="N1" s="291" t="s">
        <v>7</v>
      </c>
      <c r="O1" s="291"/>
      <c r="P1" s="7"/>
      <c r="Q1" s="292" t="s">
        <v>8</v>
      </c>
      <c r="R1" s="292"/>
      <c r="S1" s="7"/>
      <c r="T1" s="284" t="s">
        <v>131</v>
      </c>
      <c r="U1" s="284"/>
      <c r="V1" s="7"/>
      <c r="W1" s="285"/>
      <c r="X1" s="285"/>
      <c r="Y1" s="7"/>
      <c r="Z1" s="286"/>
      <c r="AA1" s="286"/>
      <c r="AB1" s="7"/>
      <c r="AC1" s="7"/>
    </row>
    <row r="2" spans="1:29" x14ac:dyDescent="0.2">
      <c r="A2" s="8"/>
      <c r="B2" s="9" t="s">
        <v>9</v>
      </c>
      <c r="C2" s="9" t="s">
        <v>10</v>
      </c>
      <c r="D2" s="9" t="s">
        <v>132</v>
      </c>
      <c r="E2" s="10" t="s">
        <v>9</v>
      </c>
      <c r="F2" s="10" t="s">
        <v>10</v>
      </c>
      <c r="G2" s="10" t="s">
        <v>132</v>
      </c>
      <c r="H2" s="11" t="s">
        <v>9</v>
      </c>
      <c r="I2" s="11" t="s">
        <v>10</v>
      </c>
      <c r="J2" s="11" t="s">
        <v>132</v>
      </c>
      <c r="K2" s="12" t="s">
        <v>9</v>
      </c>
      <c r="L2" s="12" t="s">
        <v>10</v>
      </c>
      <c r="M2" s="12" t="s">
        <v>132</v>
      </c>
      <c r="N2" s="13" t="s">
        <v>9</v>
      </c>
      <c r="O2" s="13" t="s">
        <v>10</v>
      </c>
      <c r="P2" s="13" t="s">
        <v>132</v>
      </c>
      <c r="Q2" s="14" t="s">
        <v>9</v>
      </c>
      <c r="R2" s="14" t="s">
        <v>10</v>
      </c>
      <c r="S2" s="14" t="s">
        <v>132</v>
      </c>
      <c r="T2" s="15" t="s">
        <v>9</v>
      </c>
      <c r="U2" s="15" t="s">
        <v>10</v>
      </c>
      <c r="V2" s="15" t="s">
        <v>132</v>
      </c>
      <c r="W2" s="16" t="s">
        <v>9</v>
      </c>
      <c r="X2" s="16" t="s">
        <v>10</v>
      </c>
      <c r="Y2" s="16" t="s">
        <v>132</v>
      </c>
      <c r="Z2" s="17" t="s">
        <v>9</v>
      </c>
      <c r="AA2" s="17" t="s">
        <v>10</v>
      </c>
      <c r="AB2" s="17" t="s">
        <v>132</v>
      </c>
      <c r="AC2" s="8"/>
    </row>
    <row r="3" spans="1:29" x14ac:dyDescent="0.2">
      <c r="A3" s="27">
        <v>1</v>
      </c>
      <c r="B3" s="9" t="s">
        <v>133</v>
      </c>
      <c r="C3" s="9" t="s">
        <v>11</v>
      </c>
      <c r="D3" s="9" t="s">
        <v>134</v>
      </c>
      <c r="E3" s="9" t="s">
        <v>135</v>
      </c>
      <c r="F3" s="9" t="s">
        <v>12</v>
      </c>
      <c r="G3" s="9" t="s">
        <v>134</v>
      </c>
      <c r="H3" s="9" t="s">
        <v>136</v>
      </c>
      <c r="I3" s="9" t="s">
        <v>13</v>
      </c>
      <c r="J3" s="9" t="s">
        <v>137</v>
      </c>
      <c r="K3" s="9" t="s">
        <v>138</v>
      </c>
      <c r="L3" s="9" t="s">
        <v>14</v>
      </c>
      <c r="M3" s="9" t="s">
        <v>137</v>
      </c>
      <c r="N3" s="9" t="s">
        <v>139</v>
      </c>
      <c r="O3" s="9" t="s">
        <v>15</v>
      </c>
      <c r="P3" s="51" t="s">
        <v>137</v>
      </c>
      <c r="Q3" t="s">
        <v>140</v>
      </c>
      <c r="R3" t="s">
        <v>16</v>
      </c>
      <c r="S3" s="9" t="s">
        <v>134</v>
      </c>
      <c r="T3" s="9"/>
      <c r="U3" s="9" t="s">
        <v>141</v>
      </c>
      <c r="V3" s="9" t="s">
        <v>134</v>
      </c>
      <c r="W3" s="9"/>
      <c r="X3" s="9"/>
      <c r="Y3" s="9"/>
      <c r="Z3" s="9"/>
      <c r="AA3" s="9"/>
      <c r="AB3" s="9"/>
      <c r="AC3" s="8"/>
    </row>
    <row r="4" spans="1:29" x14ac:dyDescent="0.2">
      <c r="A4" s="27">
        <v>2</v>
      </c>
      <c r="B4" s="9" t="s">
        <v>142</v>
      </c>
      <c r="C4" s="9" t="s">
        <v>17</v>
      </c>
      <c r="D4" s="9" t="s">
        <v>134</v>
      </c>
      <c r="E4" s="9" t="s">
        <v>133</v>
      </c>
      <c r="F4" s="9" t="s">
        <v>18</v>
      </c>
      <c r="G4" s="9" t="s">
        <v>134</v>
      </c>
      <c r="H4" s="9" t="s">
        <v>143</v>
      </c>
      <c r="I4" s="9" t="s">
        <v>19</v>
      </c>
      <c r="J4" s="9" t="s">
        <v>137</v>
      </c>
      <c r="K4" s="9" t="s">
        <v>144</v>
      </c>
      <c r="L4" s="9" t="s">
        <v>20</v>
      </c>
      <c r="M4" s="9" t="s">
        <v>134</v>
      </c>
      <c r="N4" s="9" t="s">
        <v>145</v>
      </c>
      <c r="O4" s="9" t="s">
        <v>21</v>
      </c>
      <c r="P4" s="51" t="s">
        <v>137</v>
      </c>
      <c r="Q4" t="s">
        <v>146</v>
      </c>
      <c r="R4" t="s">
        <v>22</v>
      </c>
      <c r="S4" s="9" t="s">
        <v>134</v>
      </c>
      <c r="T4" s="9"/>
      <c r="U4" s="9" t="s">
        <v>147</v>
      </c>
      <c r="V4" s="9" t="s">
        <v>134</v>
      </c>
      <c r="W4" s="9"/>
      <c r="X4" s="9"/>
      <c r="Y4" s="9"/>
      <c r="Z4" s="9"/>
      <c r="AA4" s="9"/>
      <c r="AB4" s="9"/>
      <c r="AC4" s="8"/>
    </row>
    <row r="5" spans="1:29" x14ac:dyDescent="0.2">
      <c r="A5" s="27">
        <v>3</v>
      </c>
      <c r="B5" s="9" t="s">
        <v>148</v>
      </c>
      <c r="C5" s="9" t="s">
        <v>23</v>
      </c>
      <c r="D5" s="9" t="s">
        <v>134</v>
      </c>
      <c r="E5" s="9" t="s">
        <v>149</v>
      </c>
      <c r="F5" s="9" t="s">
        <v>24</v>
      </c>
      <c r="G5" s="9" t="s">
        <v>134</v>
      </c>
      <c r="H5" s="9" t="s">
        <v>150</v>
      </c>
      <c r="I5" s="9" t="s">
        <v>25</v>
      </c>
      <c r="J5" s="9" t="s">
        <v>137</v>
      </c>
      <c r="K5" s="9" t="s">
        <v>151</v>
      </c>
      <c r="L5" s="9" t="s">
        <v>26</v>
      </c>
      <c r="M5" s="9" t="s">
        <v>137</v>
      </c>
      <c r="N5" s="9" t="s">
        <v>152</v>
      </c>
      <c r="O5" s="9" t="s">
        <v>27</v>
      </c>
      <c r="P5" s="51" t="s">
        <v>137</v>
      </c>
      <c r="Q5" t="s">
        <v>153</v>
      </c>
      <c r="R5" t="s">
        <v>28</v>
      </c>
      <c r="S5" s="9" t="s">
        <v>134</v>
      </c>
      <c r="T5" s="9"/>
      <c r="U5" s="9" t="s">
        <v>154</v>
      </c>
      <c r="V5" s="9" t="s">
        <v>134</v>
      </c>
      <c r="W5" s="9"/>
      <c r="X5" s="9"/>
      <c r="Y5" s="9"/>
      <c r="Z5" s="9"/>
      <c r="AA5" s="9"/>
      <c r="AB5" s="9"/>
      <c r="AC5" s="8"/>
    </row>
    <row r="6" spans="1:29" x14ac:dyDescent="0.2">
      <c r="A6" s="27">
        <v>4</v>
      </c>
      <c r="B6" s="9" t="s">
        <v>155</v>
      </c>
      <c r="C6" s="9" t="s">
        <v>29</v>
      </c>
      <c r="D6" s="9" t="s">
        <v>134</v>
      </c>
      <c r="E6" s="9" t="s">
        <v>156</v>
      </c>
      <c r="F6" s="9" t="s">
        <v>30</v>
      </c>
      <c r="G6" s="9" t="s">
        <v>134</v>
      </c>
      <c r="H6" s="9" t="s">
        <v>157</v>
      </c>
      <c r="I6" s="9" t="s">
        <v>31</v>
      </c>
      <c r="J6" s="9" t="s">
        <v>137</v>
      </c>
      <c r="K6" s="9" t="s">
        <v>158</v>
      </c>
      <c r="L6" s="9" t="s">
        <v>32</v>
      </c>
      <c r="M6" s="9" t="s">
        <v>134</v>
      </c>
      <c r="N6" s="9" t="s">
        <v>159</v>
      </c>
      <c r="O6" s="9" t="s">
        <v>33</v>
      </c>
      <c r="P6" s="51" t="s">
        <v>137</v>
      </c>
      <c r="Q6" t="s">
        <v>160</v>
      </c>
      <c r="R6" t="s">
        <v>34</v>
      </c>
      <c r="S6" s="9" t="s">
        <v>134</v>
      </c>
      <c r="T6" s="9"/>
      <c r="U6" s="9" t="s">
        <v>29</v>
      </c>
      <c r="V6" s="9" t="s">
        <v>134</v>
      </c>
      <c r="W6" s="9"/>
      <c r="X6" s="9"/>
      <c r="Y6" s="9"/>
      <c r="Z6" s="9"/>
      <c r="AA6" s="9"/>
      <c r="AB6" s="9"/>
      <c r="AC6" s="8"/>
    </row>
    <row r="7" spans="1:29" x14ac:dyDescent="0.2">
      <c r="A7" s="27">
        <v>5</v>
      </c>
      <c r="B7" s="9" t="s">
        <v>161</v>
      </c>
      <c r="C7" s="9" t="s">
        <v>35</v>
      </c>
      <c r="D7" s="9" t="s">
        <v>134</v>
      </c>
      <c r="E7" s="9" t="s">
        <v>162</v>
      </c>
      <c r="F7" s="9" t="s">
        <v>2</v>
      </c>
      <c r="G7" s="9" t="s">
        <v>134</v>
      </c>
      <c r="H7" s="9" t="s">
        <v>163</v>
      </c>
      <c r="I7" s="9" t="s">
        <v>36</v>
      </c>
      <c r="J7" s="9" t="s">
        <v>137</v>
      </c>
      <c r="K7" s="9" t="s">
        <v>164</v>
      </c>
      <c r="L7" s="9" t="s">
        <v>24</v>
      </c>
      <c r="M7" s="9" t="s">
        <v>134</v>
      </c>
      <c r="N7" s="9" t="s">
        <v>165</v>
      </c>
      <c r="O7" s="9" t="s">
        <v>37</v>
      </c>
      <c r="P7" s="51" t="s">
        <v>137</v>
      </c>
      <c r="Q7" t="s">
        <v>166</v>
      </c>
      <c r="R7" t="s">
        <v>38</v>
      </c>
      <c r="S7" s="9" t="s">
        <v>134</v>
      </c>
      <c r="T7" s="9"/>
      <c r="U7" s="9" t="s">
        <v>167</v>
      </c>
      <c r="V7" s="9" t="s">
        <v>137</v>
      </c>
      <c r="W7" s="9"/>
      <c r="X7" s="9"/>
      <c r="Y7" s="9"/>
      <c r="Z7" s="9"/>
      <c r="AA7" s="9"/>
      <c r="AB7" s="9"/>
      <c r="AC7" s="8"/>
    </row>
    <row r="8" spans="1:29" x14ac:dyDescent="0.2">
      <c r="A8" s="27">
        <v>6</v>
      </c>
      <c r="B8" s="9" t="s">
        <v>168</v>
      </c>
      <c r="C8" s="9" t="s">
        <v>39</v>
      </c>
      <c r="D8" s="9" t="s">
        <v>134</v>
      </c>
      <c r="E8" s="9" t="s">
        <v>169</v>
      </c>
      <c r="F8" s="9" t="s">
        <v>40</v>
      </c>
      <c r="G8" s="9" t="s">
        <v>134</v>
      </c>
      <c r="H8" s="9" t="s">
        <v>170</v>
      </c>
      <c r="I8" s="9" t="s">
        <v>41</v>
      </c>
      <c r="J8" s="9" t="s">
        <v>137</v>
      </c>
      <c r="K8" s="9" t="s">
        <v>171</v>
      </c>
      <c r="L8" s="9" t="s">
        <v>42</v>
      </c>
      <c r="M8" s="9" t="s">
        <v>134</v>
      </c>
      <c r="N8" s="9" t="s">
        <v>172</v>
      </c>
      <c r="O8" s="9" t="s">
        <v>43</v>
      </c>
      <c r="P8" s="51" t="s">
        <v>137</v>
      </c>
      <c r="Q8" t="s">
        <v>173</v>
      </c>
      <c r="R8" t="s">
        <v>44</v>
      </c>
      <c r="S8" s="9" t="s">
        <v>134</v>
      </c>
      <c r="T8" s="9"/>
      <c r="U8" s="9" t="s">
        <v>174</v>
      </c>
      <c r="V8" s="9" t="s">
        <v>134</v>
      </c>
      <c r="W8" s="9"/>
      <c r="X8" s="9"/>
      <c r="Y8" s="9"/>
      <c r="Z8" s="9"/>
      <c r="AA8" s="9"/>
      <c r="AB8" s="9"/>
      <c r="AC8" s="8"/>
    </row>
    <row r="9" spans="1:29" x14ac:dyDescent="0.2">
      <c r="A9" s="27">
        <v>7</v>
      </c>
      <c r="B9" s="9" t="s">
        <v>175</v>
      </c>
      <c r="C9" s="9" t="s">
        <v>1</v>
      </c>
      <c r="D9" s="9" t="s">
        <v>134</v>
      </c>
      <c r="E9" s="9" t="s">
        <v>176</v>
      </c>
      <c r="F9" s="9" t="s">
        <v>40</v>
      </c>
      <c r="G9" s="9" t="s">
        <v>134</v>
      </c>
      <c r="H9" s="9" t="s">
        <v>177</v>
      </c>
      <c r="I9" s="9" t="s">
        <v>45</v>
      </c>
      <c r="J9" s="9" t="s">
        <v>137</v>
      </c>
      <c r="K9" s="9" t="s">
        <v>178</v>
      </c>
      <c r="L9" s="9" t="s">
        <v>46</v>
      </c>
      <c r="M9" s="9" t="s">
        <v>137</v>
      </c>
      <c r="N9" s="9" t="s">
        <v>179</v>
      </c>
      <c r="O9" s="9" t="s">
        <v>47</v>
      </c>
      <c r="P9" s="51" t="s">
        <v>137</v>
      </c>
      <c r="Q9" t="s">
        <v>180</v>
      </c>
      <c r="R9" t="s">
        <v>48</v>
      </c>
      <c r="S9" s="9" t="s">
        <v>134</v>
      </c>
      <c r="T9" s="9"/>
      <c r="U9" s="9" t="s">
        <v>258</v>
      </c>
      <c r="V9" s="9" t="s">
        <v>134</v>
      </c>
      <c r="W9" s="9"/>
      <c r="X9" s="9"/>
      <c r="Y9" s="9"/>
      <c r="Z9" s="9"/>
      <c r="AA9" s="9"/>
      <c r="AB9" s="9"/>
      <c r="AC9" s="8"/>
    </row>
    <row r="10" spans="1:29" x14ac:dyDescent="0.2">
      <c r="A10" s="27">
        <v>8</v>
      </c>
      <c r="B10" s="9" t="s">
        <v>181</v>
      </c>
      <c r="C10" s="9" t="s">
        <v>49</v>
      </c>
      <c r="D10" s="9" t="s">
        <v>134</v>
      </c>
      <c r="E10" s="9" t="s">
        <v>182</v>
      </c>
      <c r="F10" s="9" t="s">
        <v>40</v>
      </c>
      <c r="G10" s="9" t="s">
        <v>134</v>
      </c>
      <c r="H10" s="9" t="s">
        <v>183</v>
      </c>
      <c r="I10" s="9" t="s">
        <v>50</v>
      </c>
      <c r="J10" s="9" t="s">
        <v>137</v>
      </c>
      <c r="K10" s="9" t="s">
        <v>184</v>
      </c>
      <c r="L10" s="9" t="s">
        <v>51</v>
      </c>
      <c r="M10" s="9" t="s">
        <v>137</v>
      </c>
      <c r="N10" s="9" t="s">
        <v>185</v>
      </c>
      <c r="O10" s="9" t="s">
        <v>52</v>
      </c>
      <c r="P10" s="51" t="s">
        <v>137</v>
      </c>
      <c r="Q10" t="s">
        <v>186</v>
      </c>
      <c r="R10" t="s">
        <v>53</v>
      </c>
      <c r="S10" s="9" t="s">
        <v>134</v>
      </c>
      <c r="T10" s="9"/>
      <c r="U10" s="9" t="s">
        <v>187</v>
      </c>
      <c r="V10" s="9" t="s">
        <v>134</v>
      </c>
      <c r="W10" s="9"/>
      <c r="X10" s="9"/>
      <c r="Y10" s="9"/>
      <c r="Z10" s="9"/>
      <c r="AA10" s="9"/>
      <c r="AB10" s="9"/>
      <c r="AC10" s="8"/>
    </row>
    <row r="11" spans="1:29" x14ac:dyDescent="0.2">
      <c r="A11" s="27">
        <v>9</v>
      </c>
      <c r="B11" s="9" t="s">
        <v>188</v>
      </c>
      <c r="C11" s="9" t="s">
        <v>54</v>
      </c>
      <c r="D11" s="9" t="s">
        <v>134</v>
      </c>
      <c r="E11" s="9" t="s">
        <v>189</v>
      </c>
      <c r="F11" s="9" t="s">
        <v>55</v>
      </c>
      <c r="G11" s="9" t="s">
        <v>134</v>
      </c>
      <c r="H11" s="9" t="s">
        <v>190</v>
      </c>
      <c r="I11" s="9" t="s">
        <v>56</v>
      </c>
      <c r="J11" s="9" t="s">
        <v>137</v>
      </c>
      <c r="K11" s="9" t="s">
        <v>191</v>
      </c>
      <c r="L11" s="9" t="s">
        <v>57</v>
      </c>
      <c r="M11" s="9" t="s">
        <v>137</v>
      </c>
      <c r="N11" s="9" t="s">
        <v>192</v>
      </c>
      <c r="O11" s="9" t="s">
        <v>58</v>
      </c>
      <c r="P11" s="51" t="s">
        <v>137</v>
      </c>
      <c r="Q11" t="s">
        <v>193</v>
      </c>
      <c r="R11" t="s">
        <v>59</v>
      </c>
      <c r="S11" s="9" t="s">
        <v>134</v>
      </c>
      <c r="T11" s="9"/>
      <c r="U11" s="9" t="s">
        <v>194</v>
      </c>
      <c r="V11" s="9" t="s">
        <v>134</v>
      </c>
      <c r="W11" s="9"/>
      <c r="X11" s="9"/>
      <c r="Y11" s="9"/>
      <c r="Z11" s="9"/>
      <c r="AA11" s="9"/>
      <c r="AB11" s="9"/>
      <c r="AC11" s="8"/>
    </row>
    <row r="12" spans="1:29" x14ac:dyDescent="0.2">
      <c r="A12" s="27">
        <v>10</v>
      </c>
      <c r="B12" s="9"/>
      <c r="C12" s="9"/>
      <c r="D12" s="9"/>
      <c r="E12" s="9" t="s">
        <v>195</v>
      </c>
      <c r="F12" s="9" t="s">
        <v>60</v>
      </c>
      <c r="G12" s="9" t="s">
        <v>134</v>
      </c>
      <c r="H12" s="9" t="s">
        <v>196</v>
      </c>
      <c r="I12" s="9" t="s">
        <v>61</v>
      </c>
      <c r="J12" s="9" t="s">
        <v>137</v>
      </c>
      <c r="K12" s="9" t="s">
        <v>197</v>
      </c>
      <c r="L12" s="9" t="s">
        <v>62</v>
      </c>
      <c r="M12" s="9" t="s">
        <v>134</v>
      </c>
      <c r="N12" s="9" t="s">
        <v>198</v>
      </c>
      <c r="O12" s="9" t="s">
        <v>63</v>
      </c>
      <c r="P12" s="51" t="s">
        <v>137</v>
      </c>
      <c r="Q12" t="s">
        <v>199</v>
      </c>
      <c r="R12" t="s">
        <v>64</v>
      </c>
      <c r="S12" s="9" t="s">
        <v>134</v>
      </c>
      <c r="T12" s="9"/>
      <c r="U12" s="9" t="s">
        <v>200</v>
      </c>
      <c r="V12" s="9" t="s">
        <v>134</v>
      </c>
      <c r="W12" s="9"/>
      <c r="X12" s="9"/>
      <c r="Y12" s="9"/>
      <c r="Z12" s="9"/>
      <c r="AA12" s="9"/>
      <c r="AB12" s="9"/>
      <c r="AC12" s="8"/>
    </row>
    <row r="13" spans="1:29" x14ac:dyDescent="0.2">
      <c r="A13" s="27">
        <v>11</v>
      </c>
      <c r="B13" s="9"/>
      <c r="C13" s="9"/>
      <c r="D13" s="9"/>
      <c r="E13" s="9" t="s">
        <v>201</v>
      </c>
      <c r="F13" s="9" t="s">
        <v>65</v>
      </c>
      <c r="G13" s="9" t="s">
        <v>134</v>
      </c>
      <c r="H13" s="9" t="s">
        <v>202</v>
      </c>
      <c r="I13" s="9" t="s">
        <v>66</v>
      </c>
      <c r="J13" s="9" t="s">
        <v>137</v>
      </c>
      <c r="K13" s="9" t="s">
        <v>203</v>
      </c>
      <c r="L13" s="9" t="s">
        <v>67</v>
      </c>
      <c r="M13" s="9" t="s">
        <v>137</v>
      </c>
      <c r="N13" s="9" t="s">
        <v>204</v>
      </c>
      <c r="O13" s="9" t="s">
        <v>68</v>
      </c>
      <c r="P13" s="51" t="s">
        <v>137</v>
      </c>
      <c r="Q13" s="9" t="s">
        <v>205</v>
      </c>
      <c r="R13" s="9" t="s">
        <v>69</v>
      </c>
      <c r="S13" s="9" t="s">
        <v>134</v>
      </c>
      <c r="T13" s="9"/>
      <c r="U13" s="9" t="s">
        <v>39</v>
      </c>
      <c r="V13" s="9" t="s">
        <v>134</v>
      </c>
      <c r="W13" s="9"/>
      <c r="X13" s="9"/>
      <c r="Y13" s="9"/>
      <c r="Z13" s="9"/>
      <c r="AA13" s="9"/>
      <c r="AB13" s="9"/>
      <c r="AC13" s="8"/>
    </row>
    <row r="14" spans="1:29" x14ac:dyDescent="0.2">
      <c r="A14" s="27">
        <v>12</v>
      </c>
      <c r="B14" s="9"/>
      <c r="C14" s="9"/>
      <c r="D14" s="9"/>
      <c r="E14" s="9" t="s">
        <v>206</v>
      </c>
      <c r="F14" s="9" t="s">
        <v>70</v>
      </c>
      <c r="G14" s="9" t="s">
        <v>134</v>
      </c>
      <c r="H14" s="9" t="s">
        <v>207</v>
      </c>
      <c r="I14" s="9" t="s">
        <v>71</v>
      </c>
      <c r="J14" s="9" t="s">
        <v>137</v>
      </c>
      <c r="K14" s="9" t="s">
        <v>208</v>
      </c>
      <c r="L14" s="9" t="s">
        <v>72</v>
      </c>
      <c r="M14" s="9" t="s">
        <v>137</v>
      </c>
      <c r="N14" s="9" t="s">
        <v>209</v>
      </c>
      <c r="O14" s="9" t="s">
        <v>73</v>
      </c>
      <c r="P14" s="51" t="s">
        <v>137</v>
      </c>
      <c r="Q14" s="9"/>
      <c r="R14" s="9"/>
      <c r="S14" s="9"/>
      <c r="T14" s="9"/>
      <c r="U14" s="9" t="s">
        <v>210</v>
      </c>
      <c r="V14" s="9" t="s">
        <v>134</v>
      </c>
      <c r="W14" s="9"/>
      <c r="X14" s="9"/>
      <c r="Y14" s="9"/>
      <c r="Z14" s="9"/>
      <c r="AA14" s="9"/>
      <c r="AB14" s="9"/>
      <c r="AC14" s="8"/>
    </row>
    <row r="15" spans="1:29" x14ac:dyDescent="0.2">
      <c r="A15" s="27">
        <v>13</v>
      </c>
      <c r="B15" s="9"/>
      <c r="C15" s="9"/>
      <c r="D15" s="9"/>
      <c r="E15" s="9"/>
      <c r="F15" s="9"/>
      <c r="G15" s="9"/>
      <c r="H15" s="9" t="s">
        <v>211</v>
      </c>
      <c r="I15" s="9" t="s">
        <v>74</v>
      </c>
      <c r="J15" s="9" t="s">
        <v>137</v>
      </c>
      <c r="K15" s="9" t="s">
        <v>212</v>
      </c>
      <c r="L15" s="9" t="s">
        <v>75</v>
      </c>
      <c r="M15" s="9" t="s">
        <v>137</v>
      </c>
      <c r="N15" s="9" t="s">
        <v>213</v>
      </c>
      <c r="O15" s="9" t="s">
        <v>76</v>
      </c>
      <c r="P15" s="51" t="s">
        <v>137</v>
      </c>
      <c r="Q15" s="9"/>
      <c r="R15" s="9"/>
      <c r="S15" s="9"/>
      <c r="T15" s="9"/>
      <c r="U15" s="9" t="s">
        <v>214</v>
      </c>
      <c r="V15" s="9" t="s">
        <v>134</v>
      </c>
      <c r="W15" s="9"/>
      <c r="X15" s="9"/>
      <c r="Y15" s="9"/>
      <c r="Z15" s="9"/>
      <c r="AA15" s="9"/>
      <c r="AB15" s="9"/>
      <c r="AC15" s="8"/>
    </row>
    <row r="16" spans="1:29" x14ac:dyDescent="0.2">
      <c r="A16" s="27">
        <v>14</v>
      </c>
      <c r="B16" s="9"/>
      <c r="C16" s="9"/>
      <c r="D16" s="9"/>
      <c r="E16" s="9"/>
      <c r="F16" s="9"/>
      <c r="G16" s="9"/>
      <c r="H16" s="9" t="s">
        <v>215</v>
      </c>
      <c r="I16" s="9" t="s">
        <v>77</v>
      </c>
      <c r="J16" s="9" t="s">
        <v>137</v>
      </c>
      <c r="K16" s="9" t="s">
        <v>216</v>
      </c>
      <c r="L16" s="9" t="s">
        <v>78</v>
      </c>
      <c r="M16" s="9" t="s">
        <v>137</v>
      </c>
      <c r="N16" s="9" t="s">
        <v>217</v>
      </c>
      <c r="O16" s="9" t="s">
        <v>79</v>
      </c>
      <c r="P16" s="51" t="s">
        <v>137</v>
      </c>
      <c r="Q16" s="9"/>
      <c r="R16" s="9"/>
      <c r="S16" s="9"/>
      <c r="T16" s="9"/>
      <c r="U16" s="9" t="s">
        <v>82</v>
      </c>
      <c r="V16" s="9" t="s">
        <v>137</v>
      </c>
      <c r="W16" s="9"/>
      <c r="X16" s="9"/>
      <c r="Y16" s="9"/>
      <c r="Z16" s="9"/>
      <c r="AA16" s="9"/>
      <c r="AB16" s="9"/>
      <c r="AC16" s="8"/>
    </row>
    <row r="17" spans="1:29" x14ac:dyDescent="0.2">
      <c r="A17" s="27">
        <v>15</v>
      </c>
      <c r="B17" s="9"/>
      <c r="C17" s="9"/>
      <c r="D17" s="9"/>
      <c r="E17" s="9"/>
      <c r="F17" s="9"/>
      <c r="G17" s="9"/>
      <c r="H17" s="9" t="s">
        <v>218</v>
      </c>
      <c r="I17" s="9" t="s">
        <v>80</v>
      </c>
      <c r="J17" s="9" t="s">
        <v>137</v>
      </c>
      <c r="K17" s="9" t="s">
        <v>219</v>
      </c>
      <c r="L17" s="9" t="s">
        <v>81</v>
      </c>
      <c r="M17" s="9" t="s">
        <v>137</v>
      </c>
      <c r="N17" s="9" t="s">
        <v>220</v>
      </c>
      <c r="O17" s="9" t="s">
        <v>82</v>
      </c>
      <c r="P17" s="51" t="s">
        <v>137</v>
      </c>
      <c r="Q17" s="9"/>
      <c r="R17" s="9"/>
      <c r="S17" s="9"/>
      <c r="T17" s="9"/>
      <c r="U17" s="9" t="s">
        <v>221</v>
      </c>
      <c r="V17" s="9" t="s">
        <v>137</v>
      </c>
      <c r="W17" s="9"/>
      <c r="X17" s="9"/>
      <c r="Y17" s="9"/>
      <c r="Z17" s="9"/>
      <c r="AA17" s="9"/>
      <c r="AB17" s="9"/>
      <c r="AC17" s="8"/>
    </row>
    <row r="18" spans="1:29" x14ac:dyDescent="0.2">
      <c r="A18" s="27">
        <v>16</v>
      </c>
      <c r="B18" s="9"/>
      <c r="C18" s="9"/>
      <c r="D18" s="9"/>
      <c r="E18" s="9"/>
      <c r="F18" s="9"/>
      <c r="G18" s="9"/>
      <c r="H18" s="9" t="s">
        <v>222</v>
      </c>
      <c r="I18" s="9" t="s">
        <v>83</v>
      </c>
      <c r="J18" s="9" t="s">
        <v>137</v>
      </c>
      <c r="K18" s="9" t="s">
        <v>223</v>
      </c>
      <c r="L18" s="9" t="s">
        <v>84</v>
      </c>
      <c r="M18" s="9" t="s">
        <v>137</v>
      </c>
      <c r="N18" s="9" t="s">
        <v>224</v>
      </c>
      <c r="O18" s="9" t="s">
        <v>85</v>
      </c>
      <c r="P18" s="51" t="s">
        <v>137</v>
      </c>
      <c r="Q18" s="9"/>
      <c r="R18" s="9"/>
      <c r="S18" s="9"/>
      <c r="T18" s="9"/>
      <c r="U18" s="9" t="s">
        <v>225</v>
      </c>
      <c r="V18" s="9" t="s">
        <v>134</v>
      </c>
      <c r="W18" s="9"/>
      <c r="X18" s="9"/>
      <c r="Y18" s="9"/>
      <c r="Z18" s="9"/>
      <c r="AA18" s="9"/>
      <c r="AB18" s="9"/>
      <c r="AC18" s="8"/>
    </row>
    <row r="19" spans="1:29" x14ac:dyDescent="0.2">
      <c r="A19" s="27">
        <v>17</v>
      </c>
      <c r="B19" s="9"/>
      <c r="C19" s="9"/>
      <c r="D19" s="9"/>
      <c r="E19" s="9"/>
      <c r="F19" s="9"/>
      <c r="G19" s="9"/>
      <c r="H19" s="9" t="s">
        <v>226</v>
      </c>
      <c r="I19" s="9" t="s">
        <v>86</v>
      </c>
      <c r="J19" s="9" t="s">
        <v>137</v>
      </c>
      <c r="K19" s="9" t="s">
        <v>227</v>
      </c>
      <c r="L19" s="9" t="s">
        <v>87</v>
      </c>
      <c r="M19" s="9" t="s">
        <v>134</v>
      </c>
      <c r="N19" s="9" t="s">
        <v>228</v>
      </c>
      <c r="O19" s="9" t="s">
        <v>88</v>
      </c>
      <c r="P19" s="51" t="s">
        <v>137</v>
      </c>
      <c r="Q19" s="9"/>
      <c r="R19" s="9"/>
      <c r="S19" s="9"/>
      <c r="T19" s="9"/>
      <c r="U19" s="9" t="s">
        <v>229</v>
      </c>
      <c r="V19" s="9" t="s">
        <v>134</v>
      </c>
      <c r="W19" s="9"/>
      <c r="X19" s="9"/>
      <c r="Y19" s="9"/>
      <c r="Z19" s="9"/>
      <c r="AA19" s="9"/>
      <c r="AB19" s="9"/>
      <c r="AC19" s="8"/>
    </row>
    <row r="20" spans="1:29" x14ac:dyDescent="0.2">
      <c r="A20" s="27">
        <v>18</v>
      </c>
      <c r="B20" s="9"/>
      <c r="C20" s="9"/>
      <c r="D20" s="9"/>
      <c r="E20" s="9"/>
      <c r="F20" s="9"/>
      <c r="G20" s="9"/>
      <c r="H20" s="9" t="s">
        <v>230</v>
      </c>
      <c r="I20" s="9" t="s">
        <v>89</v>
      </c>
      <c r="J20" s="9" t="s">
        <v>137</v>
      </c>
      <c r="K20" s="9"/>
      <c r="L20" s="9"/>
      <c r="M20" s="9"/>
      <c r="N20" s="9" t="s">
        <v>231</v>
      </c>
      <c r="O20" s="9" t="s">
        <v>90</v>
      </c>
      <c r="P20" s="51" t="s">
        <v>137</v>
      </c>
      <c r="Q20" s="9"/>
      <c r="R20" s="9"/>
      <c r="S20" s="9"/>
      <c r="T20" s="9"/>
      <c r="U20" s="9" t="s">
        <v>232</v>
      </c>
      <c r="V20" s="9" t="s">
        <v>134</v>
      </c>
      <c r="W20" s="9"/>
      <c r="X20" s="9"/>
      <c r="Y20" s="9"/>
      <c r="Z20" s="9"/>
      <c r="AA20" s="9"/>
      <c r="AB20" s="9"/>
      <c r="AC20" s="8"/>
    </row>
    <row r="21" spans="1:29" x14ac:dyDescent="0.2">
      <c r="A21" s="27">
        <v>19</v>
      </c>
      <c r="B21" s="9"/>
      <c r="C21" s="9"/>
      <c r="D21" s="9"/>
      <c r="E21" s="9"/>
      <c r="F21" s="9"/>
      <c r="G21" s="9"/>
      <c r="H21" s="9" t="s">
        <v>233</v>
      </c>
      <c r="I21" s="9" t="s">
        <v>91</v>
      </c>
      <c r="J21" s="9" t="s">
        <v>137</v>
      </c>
      <c r="K21" s="9"/>
      <c r="L21" s="9"/>
      <c r="M21" s="9"/>
      <c r="N21" s="9" t="s">
        <v>170</v>
      </c>
      <c r="O21" s="9" t="s">
        <v>92</v>
      </c>
      <c r="P21" s="51" t="s">
        <v>137</v>
      </c>
      <c r="Q21" s="9"/>
      <c r="R21" s="9"/>
      <c r="S21" s="9"/>
      <c r="T21" s="9"/>
      <c r="U21" s="9" t="s">
        <v>234</v>
      </c>
      <c r="V21" s="9" t="s">
        <v>134</v>
      </c>
      <c r="W21" s="9"/>
      <c r="X21" s="9"/>
      <c r="Y21" s="9"/>
      <c r="Z21" s="9"/>
      <c r="AA21" s="9"/>
      <c r="AB21" s="9"/>
      <c r="AC21" s="8"/>
    </row>
    <row r="22" spans="1:29" x14ac:dyDescent="0.2">
      <c r="A22" s="27">
        <v>20</v>
      </c>
      <c r="B22" s="9"/>
      <c r="C22" s="9"/>
      <c r="D22" s="9"/>
      <c r="E22" s="9"/>
      <c r="F22" s="9"/>
      <c r="G22" s="9"/>
      <c r="H22" s="9" t="s">
        <v>235</v>
      </c>
      <c r="I22" s="9" t="s">
        <v>93</v>
      </c>
      <c r="J22" s="9" t="s">
        <v>137</v>
      </c>
      <c r="K22" s="9"/>
      <c r="L22" s="9"/>
      <c r="M22" s="9"/>
      <c r="N22" s="9" t="s">
        <v>236</v>
      </c>
      <c r="O22" s="9" t="s">
        <v>94</v>
      </c>
      <c r="P22" s="51" t="s">
        <v>137</v>
      </c>
      <c r="Q22" s="9"/>
      <c r="R22" s="9"/>
      <c r="S22" s="9"/>
      <c r="T22" s="9"/>
      <c r="U22" s="9" t="s">
        <v>237</v>
      </c>
      <c r="V22" s="9" t="s">
        <v>134</v>
      </c>
      <c r="W22" s="9"/>
      <c r="X22" s="9"/>
      <c r="Y22" s="9"/>
      <c r="Z22" s="9"/>
      <c r="AA22" s="9"/>
      <c r="AB22" s="9"/>
      <c r="AC22" s="8"/>
    </row>
    <row r="23" spans="1:29" x14ac:dyDescent="0.2">
      <c r="A23" s="27">
        <v>21</v>
      </c>
      <c r="B23" s="9"/>
      <c r="C23" s="9"/>
      <c r="D23" s="9"/>
      <c r="E23" s="9"/>
      <c r="F23" s="9"/>
      <c r="G23" s="9"/>
      <c r="H23" s="9" t="s">
        <v>238</v>
      </c>
      <c r="I23" s="9" t="s">
        <v>95</v>
      </c>
      <c r="J23" s="9" t="s">
        <v>137</v>
      </c>
      <c r="K23" s="9"/>
      <c r="L23" s="9"/>
      <c r="M23" s="9"/>
      <c r="N23" s="9" t="s">
        <v>239</v>
      </c>
      <c r="O23" s="9" t="s">
        <v>96</v>
      </c>
      <c r="P23" s="51" t="s">
        <v>137</v>
      </c>
      <c r="Q23" s="9"/>
      <c r="R23" s="9"/>
      <c r="S23" s="9"/>
      <c r="T23" s="9"/>
      <c r="U23" s="9" t="s">
        <v>240</v>
      </c>
      <c r="V23" s="9" t="s">
        <v>134</v>
      </c>
      <c r="W23" s="9"/>
      <c r="X23" s="9"/>
      <c r="Y23" s="9"/>
      <c r="Z23" s="9"/>
      <c r="AA23" s="9"/>
      <c r="AB23" s="9"/>
      <c r="AC23" s="8"/>
    </row>
    <row r="24" spans="1:29" x14ac:dyDescent="0.2">
      <c r="A24" s="27">
        <v>22</v>
      </c>
      <c r="B24" s="9"/>
      <c r="C24" s="9"/>
      <c r="D24" s="9"/>
      <c r="E24" s="9"/>
      <c r="F24" s="9"/>
      <c r="G24" s="9"/>
      <c r="H24" s="9" t="s">
        <v>241</v>
      </c>
      <c r="I24" s="9" t="s">
        <v>97</v>
      </c>
      <c r="J24" s="9" t="s">
        <v>137</v>
      </c>
      <c r="K24" s="9"/>
      <c r="L24" s="9"/>
      <c r="M24" s="9"/>
      <c r="N24" s="9" t="s">
        <v>242</v>
      </c>
      <c r="O24" s="9" t="s">
        <v>98</v>
      </c>
      <c r="P24" s="51" t="s">
        <v>137</v>
      </c>
      <c r="Q24" s="9"/>
      <c r="R24" s="9"/>
      <c r="S24" s="9"/>
      <c r="T24" s="9"/>
      <c r="U24" s="9" t="s">
        <v>243</v>
      </c>
      <c r="V24" s="9" t="s">
        <v>134</v>
      </c>
      <c r="W24" s="9"/>
      <c r="X24" s="9"/>
      <c r="Y24" s="9"/>
      <c r="Z24" s="9"/>
      <c r="AA24" s="9"/>
      <c r="AB24" s="9"/>
      <c r="AC24" s="8"/>
    </row>
    <row r="25" spans="1:29" x14ac:dyDescent="0.2">
      <c r="A25" s="27">
        <v>23</v>
      </c>
      <c r="B25" s="9"/>
      <c r="C25" s="9"/>
      <c r="D25" s="9"/>
      <c r="E25" s="9"/>
      <c r="F25" s="9"/>
      <c r="G25" s="9"/>
      <c r="H25" s="9" t="s">
        <v>244</v>
      </c>
      <c r="I25" s="9" t="s">
        <v>99</v>
      </c>
      <c r="J25" s="9" t="s">
        <v>137</v>
      </c>
      <c r="K25" s="9"/>
      <c r="L25" s="9"/>
      <c r="M25" s="9"/>
      <c r="N25" s="9" t="s">
        <v>245</v>
      </c>
      <c r="O25" s="9" t="s">
        <v>100</v>
      </c>
      <c r="P25" s="51" t="s">
        <v>137</v>
      </c>
      <c r="Q25" s="9"/>
      <c r="R25" s="9"/>
      <c r="S25" s="9"/>
      <c r="T25" s="9"/>
      <c r="U25" s="9" t="s">
        <v>246</v>
      </c>
      <c r="V25" s="9" t="s">
        <v>134</v>
      </c>
      <c r="W25" s="9"/>
      <c r="X25" s="9"/>
      <c r="Y25" s="9"/>
      <c r="Z25" s="9"/>
      <c r="AA25" s="9"/>
      <c r="AB25" s="9"/>
      <c r="AC25" s="8"/>
    </row>
    <row r="26" spans="1:29" x14ac:dyDescent="0.2">
      <c r="A26" s="27">
        <v>24</v>
      </c>
      <c r="B26" s="9"/>
      <c r="C26" s="9"/>
      <c r="D26" s="9"/>
      <c r="E26" s="9"/>
      <c r="F26" s="9"/>
      <c r="G26" s="9"/>
      <c r="H26" s="9" t="s">
        <v>247</v>
      </c>
      <c r="I26" s="9" t="s">
        <v>101</v>
      </c>
      <c r="J26" s="9" t="s">
        <v>137</v>
      </c>
      <c r="K26" s="9"/>
      <c r="L26" s="9"/>
      <c r="M26" s="9"/>
      <c r="N26" s="9" t="s">
        <v>248</v>
      </c>
      <c r="O26" s="9" t="s">
        <v>102</v>
      </c>
      <c r="P26" s="51" t="s">
        <v>137</v>
      </c>
      <c r="Q26" s="9"/>
      <c r="R26" s="9"/>
      <c r="S26" s="9"/>
      <c r="T26" s="9"/>
      <c r="U26" s="9" t="s">
        <v>249</v>
      </c>
      <c r="V26" s="9" t="s">
        <v>134</v>
      </c>
      <c r="W26" s="9"/>
      <c r="X26" s="9"/>
      <c r="Y26" s="9"/>
      <c r="Z26" s="9"/>
      <c r="AA26" s="9"/>
      <c r="AB26" s="9"/>
      <c r="AC26" s="8"/>
    </row>
    <row r="27" spans="1:29" x14ac:dyDescent="0.2">
      <c r="A27" s="27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1"/>
      <c r="Q27" s="9"/>
      <c r="R27" s="9"/>
      <c r="S27" s="9"/>
      <c r="T27" s="9"/>
      <c r="U27" s="9" t="s">
        <v>259</v>
      </c>
      <c r="V27" s="9" t="s">
        <v>134</v>
      </c>
      <c r="W27" s="9"/>
      <c r="X27" s="9"/>
      <c r="Y27" s="9"/>
      <c r="Z27" s="9"/>
      <c r="AA27" s="9"/>
      <c r="AB27" s="9"/>
      <c r="AC27" s="8"/>
    </row>
    <row r="28" spans="1:29" x14ac:dyDescent="0.2">
      <c r="A28" s="27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1"/>
      <c r="Q28" s="9"/>
      <c r="R28" s="9"/>
      <c r="S28" s="9"/>
      <c r="T28" s="9"/>
      <c r="U28" s="9" t="s">
        <v>250</v>
      </c>
      <c r="V28" s="9" t="s">
        <v>134</v>
      </c>
      <c r="W28" s="9"/>
      <c r="X28" s="9"/>
      <c r="Y28" s="9"/>
      <c r="Z28" s="9"/>
      <c r="AA28" s="9"/>
      <c r="AB28" s="9"/>
      <c r="AC28" s="8"/>
    </row>
    <row r="29" spans="1:29" x14ac:dyDescent="0.2">
      <c r="A29" s="27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1"/>
      <c r="Q29" s="9"/>
      <c r="R29" s="9"/>
      <c r="S29" s="9"/>
      <c r="T29" s="9"/>
      <c r="U29" s="9" t="s">
        <v>251</v>
      </c>
      <c r="V29" s="9" t="s">
        <v>137</v>
      </c>
      <c r="W29" s="9"/>
      <c r="X29" s="9"/>
      <c r="Y29" s="9"/>
      <c r="Z29" s="9"/>
      <c r="AA29" s="9"/>
      <c r="AB29" s="9"/>
      <c r="AC29" s="8"/>
    </row>
    <row r="30" spans="1:29" x14ac:dyDescent="0.2">
      <c r="A30" s="27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1"/>
      <c r="Q30" s="9"/>
      <c r="R30" s="9"/>
      <c r="S30" s="9"/>
      <c r="T30" s="9"/>
      <c r="U30" s="9" t="s">
        <v>252</v>
      </c>
      <c r="V30" s="9" t="s">
        <v>137</v>
      </c>
      <c r="W30" s="9"/>
      <c r="X30" s="9"/>
      <c r="Y30" s="9"/>
      <c r="Z30" s="9"/>
      <c r="AA30" s="9"/>
      <c r="AB30" s="9"/>
      <c r="AC30" s="8"/>
    </row>
    <row r="31" spans="1:29" x14ac:dyDescent="0.2">
      <c r="A31" s="27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1"/>
      <c r="Q31" s="9"/>
      <c r="R31" s="9"/>
      <c r="S31" s="9"/>
      <c r="T31" s="9"/>
      <c r="U31" s="9" t="s">
        <v>253</v>
      </c>
      <c r="V31" s="9" t="s">
        <v>134</v>
      </c>
      <c r="W31" s="9"/>
      <c r="X31" s="9"/>
      <c r="Y31" s="9"/>
      <c r="Z31" s="9"/>
      <c r="AA31" s="9"/>
      <c r="AB31" s="9"/>
      <c r="AC31" s="8"/>
    </row>
    <row r="32" spans="1:29" x14ac:dyDescent="0.2">
      <c r="A32" s="27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1"/>
      <c r="Q32" s="9"/>
      <c r="R32" s="9"/>
      <c r="S32" s="9"/>
      <c r="T32" s="9"/>
      <c r="U32" s="9" t="s">
        <v>254</v>
      </c>
      <c r="V32" s="9" t="s">
        <v>134</v>
      </c>
      <c r="W32" s="9"/>
      <c r="X32" s="9"/>
      <c r="Y32" s="9"/>
      <c r="Z32" s="9"/>
      <c r="AA32" s="9"/>
      <c r="AB32" s="9"/>
      <c r="AC32" s="8"/>
    </row>
    <row r="33" spans="1:29" x14ac:dyDescent="0.2">
      <c r="A33" s="27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1"/>
      <c r="Q33" s="9"/>
      <c r="R33" s="9"/>
      <c r="S33" s="9"/>
      <c r="T33" s="9"/>
      <c r="U33" s="9" t="s">
        <v>255</v>
      </c>
      <c r="V33" s="9" t="s">
        <v>134</v>
      </c>
      <c r="W33" s="9"/>
      <c r="X33" s="9"/>
      <c r="Y33" s="9"/>
      <c r="Z33" s="9"/>
      <c r="AA33" s="9"/>
      <c r="AB33" s="9"/>
      <c r="AC33" s="8"/>
    </row>
    <row r="34" spans="1:29" x14ac:dyDescent="0.2">
      <c r="A34" s="27">
        <v>32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1"/>
      <c r="Q34" s="9"/>
      <c r="R34" s="9"/>
      <c r="S34" s="9"/>
      <c r="T34" s="9"/>
      <c r="U34" s="9" t="s">
        <v>256</v>
      </c>
      <c r="V34" s="9" t="s">
        <v>134</v>
      </c>
      <c r="W34" s="9"/>
      <c r="X34" s="9"/>
      <c r="Y34" s="9"/>
      <c r="Z34" s="9"/>
      <c r="AA34" s="9"/>
      <c r="AB34" s="9"/>
      <c r="AC34" s="8"/>
    </row>
    <row r="35" spans="1:29" x14ac:dyDescent="0.2">
      <c r="A35" s="27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1"/>
      <c r="Q35" s="9"/>
      <c r="R35" s="9"/>
      <c r="S35" s="9"/>
      <c r="T35" s="9"/>
      <c r="U35" s="9" t="s">
        <v>257</v>
      </c>
      <c r="V35" s="9" t="s">
        <v>134</v>
      </c>
      <c r="W35" s="9"/>
      <c r="X35" s="9"/>
      <c r="Y35" s="9"/>
      <c r="Z35" s="9"/>
      <c r="AA35" s="9"/>
      <c r="AB35" s="9"/>
      <c r="AC35" s="8"/>
    </row>
    <row r="36" spans="1:29" x14ac:dyDescent="0.2">
      <c r="A36" s="27">
        <v>34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5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</row>
    <row r="37" spans="1:29" x14ac:dyDescent="0.2">
      <c r="A37" s="27"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5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1:29" x14ac:dyDescent="0.2">
      <c r="A38" s="27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5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</row>
    <row r="39" spans="1:29" x14ac:dyDescent="0.2">
      <c r="A39" s="2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</sheetData>
  <mergeCells count="9">
    <mergeCell ref="T1:U1"/>
    <mergeCell ref="W1:X1"/>
    <mergeCell ref="Z1:AA1"/>
    <mergeCell ref="B1:C1"/>
    <mergeCell ref="E1:F1"/>
    <mergeCell ref="H1:I1"/>
    <mergeCell ref="K1:L1"/>
    <mergeCell ref="N1:O1"/>
    <mergeCell ref="Q1:R1"/>
  </mergeCells>
  <pageMargins left="0.7" right="0.7" top="0.75" bottom="0.75" header="0.3" footer="0.3"/>
  <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TPSTOUR</vt:lpstr>
      <vt:lpstr>REFERENTIELS</vt:lpstr>
      <vt:lpstr>DEBUT</vt:lpstr>
      <vt:lpstr>APPEL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 DA COSTA</dc:creator>
  <cp:lastModifiedBy>Mickaël DA COSTA</cp:lastModifiedBy>
  <dcterms:created xsi:type="dcterms:W3CDTF">2016-01-18T10:06:06Z</dcterms:created>
  <dcterms:modified xsi:type="dcterms:W3CDTF">2017-07-03T12:53:37Z</dcterms:modified>
</cp:coreProperties>
</file>