
<file path=[Content_Types].xml><?xml version="1.0" encoding="utf-8"?>
<Types xmlns="http://schemas.openxmlformats.org/package/2006/content-types">
  <Default Extension="xml" ContentType="application/xml"/>
  <Default Extension="jpeg" ContentType="image/jpeg"/>
  <Default Extension="bin" ContentType="application/vnd.ms-office.vbaProject"/>
  <Default Extension="png" ContentType="image/png"/>
  <Default Extension="vml" ContentType="application/vnd.openxmlformats-officedocument.vmlDrawi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709" codeName="{00000000-0000-0000-0000-000000000000}"/>
  <workbookPr codeName="ThisWorkbook"/>
  <mc:AlternateContent xmlns:mc="http://schemas.openxmlformats.org/markup-compatibility/2006">
    <mc:Choice Requires="x15">
      <x15ac:absPath xmlns:x15ac="http://schemas.microsoft.com/office/spreadsheetml/2010/11/ac" url="/Users/Stephanie/Desktop/MICK'Apps/"/>
    </mc:Choice>
  </mc:AlternateContent>
  <bookViews>
    <workbookView xWindow="500" yWindow="460" windowWidth="28300" windowHeight="17540" tabRatio="500" activeTab="1"/>
  </bookViews>
  <sheets>
    <sheet name="ACCUEIL" sheetId="5" r:id="rId1"/>
    <sheet name="TPSTOUR" sheetId="2" r:id="rId2"/>
    <sheet name="ENREGISTRER" sheetId="7" r:id="rId3"/>
    <sheet name="REFERENTIELS" sheetId="6" r:id="rId4"/>
    <sheet name="DEBUT" sheetId="4" r:id="rId5"/>
    <sheet name="APPEL" sheetId="3" r:id="rId6"/>
  </sheets>
  <definedNames>
    <definedName name="Ca">OFFSET(TPSTOUR!$B$25:$AV$25,MATCH(TPSTOUR!$B$37,TPSTOUR!$A$25:$A$33)-1,0)</definedName>
    <definedName name="choix">TPSTOUR!$B$40:$BH$64</definedName>
    <definedName name="classe">APPEL!$B$1:$AF$1</definedName>
    <definedName name="classe1">APPEL!$C$3:$C$40</definedName>
    <definedName name="classe2">APPEL!$F$3:$F$40</definedName>
    <definedName name="classe3">APPEL!$I$3:$I$40</definedName>
    <definedName name="classe4">APPEL!$L$3:$L$40</definedName>
    <definedName name="classe5">APPEL!$O$3:$O$40</definedName>
    <definedName name="classe6">APPEL!$R$3:$R$40</definedName>
    <definedName name="classe7">APPEL!$U$3:$U$40</definedName>
    <definedName name="classe8">APPEL!$X$3:$X$40</definedName>
    <definedName name="classe9">APPEL!$AA$3:$AA$40</definedName>
    <definedName name="coureur">TPSTOUR!$A$41:$A$64</definedName>
    <definedName name="eleves">APPEL!$B$3:$AC$39</definedName>
    <definedName name="numero">APPEL!$A$3:$A$38</definedName>
    <definedName name="produit">OFFSET(TPSTOUR!$A$25,MATCH(TPSTOUR!#REF!,TPSTOUR!$A$25:$A$33,0)-1,0)</definedName>
    <definedName name="strategie">TPSTOUR!$B$39:$BH$39</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35" i="2" l="1"/>
  <c r="B12" i="2"/>
  <c r="B34" i="2"/>
  <c r="B14" i="2"/>
  <c r="AX42" i="2"/>
  <c r="AZ42" i="2"/>
  <c r="B42" i="2"/>
  <c r="AY42" i="2"/>
  <c r="D42" i="2"/>
  <c r="F42" i="2"/>
  <c r="H42" i="2"/>
  <c r="J42" i="2"/>
  <c r="L42" i="2"/>
  <c r="N42" i="2"/>
  <c r="P42" i="2"/>
  <c r="R42" i="2"/>
  <c r="T42" i="2"/>
  <c r="V42" i="2"/>
  <c r="X42" i="2"/>
  <c r="Z42" i="2"/>
  <c r="AB42" i="2"/>
  <c r="AD42" i="2"/>
  <c r="AF42" i="2"/>
  <c r="AH42" i="2"/>
  <c r="AJ42" i="2"/>
  <c r="AL42" i="2"/>
  <c r="AN42" i="2"/>
  <c r="AP42" i="2"/>
  <c r="AR42" i="2"/>
  <c r="AT42" i="2"/>
  <c r="AV42" i="2"/>
  <c r="AZ43" i="2"/>
  <c r="AX43" i="2"/>
  <c r="B43" i="2"/>
  <c r="AY43" i="2"/>
  <c r="D43" i="2"/>
  <c r="F43" i="2"/>
  <c r="H43" i="2"/>
  <c r="J43" i="2"/>
  <c r="L43" i="2"/>
  <c r="N43" i="2"/>
  <c r="P43" i="2"/>
  <c r="R43" i="2"/>
  <c r="T43" i="2"/>
  <c r="V43" i="2"/>
  <c r="X43" i="2"/>
  <c r="Z43" i="2"/>
  <c r="AB43" i="2"/>
  <c r="AD43" i="2"/>
  <c r="AF43" i="2"/>
  <c r="AH43" i="2"/>
  <c r="AJ43" i="2"/>
  <c r="AL43" i="2"/>
  <c r="AN43" i="2"/>
  <c r="AP43" i="2"/>
  <c r="AR43" i="2"/>
  <c r="AT43" i="2"/>
  <c r="AV43" i="2"/>
  <c r="AX44" i="2"/>
  <c r="AZ44" i="2"/>
  <c r="B44" i="2"/>
  <c r="AY44" i="2"/>
  <c r="D44" i="2"/>
  <c r="F44" i="2"/>
  <c r="H44" i="2"/>
  <c r="J44" i="2"/>
  <c r="L44" i="2"/>
  <c r="N44" i="2"/>
  <c r="P44" i="2"/>
  <c r="R44" i="2"/>
  <c r="T44" i="2"/>
  <c r="V44" i="2"/>
  <c r="X44" i="2"/>
  <c r="Z44" i="2"/>
  <c r="AB44" i="2"/>
  <c r="AD44" i="2"/>
  <c r="AF44" i="2"/>
  <c r="AH44" i="2"/>
  <c r="AJ44" i="2"/>
  <c r="AL44" i="2"/>
  <c r="AN44" i="2"/>
  <c r="AP44" i="2"/>
  <c r="AR44" i="2"/>
  <c r="AT44" i="2"/>
  <c r="AV44" i="2"/>
  <c r="AZ45" i="2"/>
  <c r="AX45" i="2"/>
  <c r="B45" i="2"/>
  <c r="AY45" i="2"/>
  <c r="D45" i="2"/>
  <c r="F45" i="2"/>
  <c r="H45" i="2"/>
  <c r="J45" i="2"/>
  <c r="L45" i="2"/>
  <c r="N45" i="2"/>
  <c r="P45" i="2"/>
  <c r="R45" i="2"/>
  <c r="T45" i="2"/>
  <c r="V45" i="2"/>
  <c r="X45" i="2"/>
  <c r="Z45" i="2"/>
  <c r="AB45" i="2"/>
  <c r="AD45" i="2"/>
  <c r="AF45" i="2"/>
  <c r="AH45" i="2"/>
  <c r="AJ45" i="2"/>
  <c r="AL45" i="2"/>
  <c r="AN45" i="2"/>
  <c r="AP45" i="2"/>
  <c r="AR45" i="2"/>
  <c r="AT45" i="2"/>
  <c r="AV45" i="2"/>
  <c r="AZ46" i="2"/>
  <c r="AX46" i="2"/>
  <c r="B46" i="2"/>
  <c r="AY46" i="2"/>
  <c r="D46" i="2"/>
  <c r="F46" i="2"/>
  <c r="H46" i="2"/>
  <c r="J46" i="2"/>
  <c r="L46" i="2"/>
  <c r="N46" i="2"/>
  <c r="P46" i="2"/>
  <c r="R46" i="2"/>
  <c r="T46" i="2"/>
  <c r="V46" i="2"/>
  <c r="X46" i="2"/>
  <c r="Z46" i="2"/>
  <c r="AB46" i="2"/>
  <c r="AD46" i="2"/>
  <c r="AF46" i="2"/>
  <c r="AH46" i="2"/>
  <c r="AJ46" i="2"/>
  <c r="AL46" i="2"/>
  <c r="AN46" i="2"/>
  <c r="AP46" i="2"/>
  <c r="AR46" i="2"/>
  <c r="AT46" i="2"/>
  <c r="AV46" i="2"/>
  <c r="AZ47" i="2"/>
  <c r="AX47" i="2"/>
  <c r="B47" i="2"/>
  <c r="AY47" i="2"/>
  <c r="D47" i="2"/>
  <c r="F47" i="2"/>
  <c r="H47" i="2"/>
  <c r="J47" i="2"/>
  <c r="L47" i="2"/>
  <c r="N47" i="2"/>
  <c r="P47" i="2"/>
  <c r="R47" i="2"/>
  <c r="T47" i="2"/>
  <c r="V47" i="2"/>
  <c r="X47" i="2"/>
  <c r="Z47" i="2"/>
  <c r="AB47" i="2"/>
  <c r="AD47" i="2"/>
  <c r="AF47" i="2"/>
  <c r="AH47" i="2"/>
  <c r="AJ47" i="2"/>
  <c r="AL47" i="2"/>
  <c r="AN47" i="2"/>
  <c r="AP47" i="2"/>
  <c r="AR47" i="2"/>
  <c r="AT47" i="2"/>
  <c r="AV47" i="2"/>
  <c r="AZ48" i="2"/>
  <c r="AX48" i="2"/>
  <c r="B48" i="2"/>
  <c r="AY48" i="2"/>
  <c r="D48" i="2"/>
  <c r="F48" i="2"/>
  <c r="H48" i="2"/>
  <c r="J48" i="2"/>
  <c r="L48" i="2"/>
  <c r="N48" i="2"/>
  <c r="P48" i="2"/>
  <c r="R48" i="2"/>
  <c r="T48" i="2"/>
  <c r="V48" i="2"/>
  <c r="X48" i="2"/>
  <c r="Z48" i="2"/>
  <c r="AB48" i="2"/>
  <c r="AD48" i="2"/>
  <c r="AF48" i="2"/>
  <c r="AH48" i="2"/>
  <c r="AJ48" i="2"/>
  <c r="AL48" i="2"/>
  <c r="AN48" i="2"/>
  <c r="AP48" i="2"/>
  <c r="AR48" i="2"/>
  <c r="AT48" i="2"/>
  <c r="AV48" i="2"/>
  <c r="AZ49" i="2"/>
  <c r="AX49" i="2"/>
  <c r="B49" i="2"/>
  <c r="AY49" i="2"/>
  <c r="D49" i="2"/>
  <c r="F49" i="2"/>
  <c r="H49" i="2"/>
  <c r="J49" i="2"/>
  <c r="L49" i="2"/>
  <c r="N49" i="2"/>
  <c r="P49" i="2"/>
  <c r="R49" i="2"/>
  <c r="T49" i="2"/>
  <c r="V49" i="2"/>
  <c r="X49" i="2"/>
  <c r="Z49" i="2"/>
  <c r="AB49" i="2"/>
  <c r="AD49" i="2"/>
  <c r="AF49" i="2"/>
  <c r="AH49" i="2"/>
  <c r="AJ49" i="2"/>
  <c r="AL49" i="2"/>
  <c r="AN49" i="2"/>
  <c r="AP49" i="2"/>
  <c r="AR49" i="2"/>
  <c r="AT49" i="2"/>
  <c r="AV49" i="2"/>
  <c r="AZ50" i="2"/>
  <c r="AX50" i="2"/>
  <c r="B50" i="2"/>
  <c r="AY50" i="2"/>
  <c r="D50" i="2"/>
  <c r="F50" i="2"/>
  <c r="H50" i="2"/>
  <c r="J50" i="2"/>
  <c r="L50" i="2"/>
  <c r="N50" i="2"/>
  <c r="P50" i="2"/>
  <c r="R50" i="2"/>
  <c r="T50" i="2"/>
  <c r="V50" i="2"/>
  <c r="X50" i="2"/>
  <c r="Z50" i="2"/>
  <c r="AB50" i="2"/>
  <c r="AD50" i="2"/>
  <c r="AF50" i="2"/>
  <c r="AH50" i="2"/>
  <c r="AJ50" i="2"/>
  <c r="AL50" i="2"/>
  <c r="AN50" i="2"/>
  <c r="AP50" i="2"/>
  <c r="AR50" i="2"/>
  <c r="AT50" i="2"/>
  <c r="AV50" i="2"/>
  <c r="AZ51" i="2"/>
  <c r="AX51" i="2"/>
  <c r="B51" i="2"/>
  <c r="AY51" i="2"/>
  <c r="D51" i="2"/>
  <c r="F51" i="2"/>
  <c r="H51" i="2"/>
  <c r="J51" i="2"/>
  <c r="L51" i="2"/>
  <c r="N51" i="2"/>
  <c r="P51" i="2"/>
  <c r="R51" i="2"/>
  <c r="T51" i="2"/>
  <c r="V51" i="2"/>
  <c r="X51" i="2"/>
  <c r="Z51" i="2"/>
  <c r="AB51" i="2"/>
  <c r="AD51" i="2"/>
  <c r="AF51" i="2"/>
  <c r="AH51" i="2"/>
  <c r="AJ51" i="2"/>
  <c r="AL51" i="2"/>
  <c r="AN51" i="2"/>
  <c r="AP51" i="2"/>
  <c r="AR51" i="2"/>
  <c r="AT51" i="2"/>
  <c r="AV51" i="2"/>
  <c r="AZ52" i="2"/>
  <c r="AX52" i="2"/>
  <c r="B52" i="2"/>
  <c r="AY52" i="2"/>
  <c r="D52" i="2"/>
  <c r="F52" i="2"/>
  <c r="H52" i="2"/>
  <c r="J52" i="2"/>
  <c r="L52" i="2"/>
  <c r="N52" i="2"/>
  <c r="P52" i="2"/>
  <c r="R52" i="2"/>
  <c r="T52" i="2"/>
  <c r="V52" i="2"/>
  <c r="X52" i="2"/>
  <c r="Z52" i="2"/>
  <c r="AB52" i="2"/>
  <c r="AD52" i="2"/>
  <c r="AF52" i="2"/>
  <c r="AH52" i="2"/>
  <c r="AJ52" i="2"/>
  <c r="AL52" i="2"/>
  <c r="AN52" i="2"/>
  <c r="AP52" i="2"/>
  <c r="AR52" i="2"/>
  <c r="AT52" i="2"/>
  <c r="AV52" i="2"/>
  <c r="AZ53" i="2"/>
  <c r="AX53" i="2"/>
  <c r="B53" i="2"/>
  <c r="AY53" i="2"/>
  <c r="D53" i="2"/>
  <c r="F53" i="2"/>
  <c r="H53" i="2"/>
  <c r="J53" i="2"/>
  <c r="L53" i="2"/>
  <c r="N53" i="2"/>
  <c r="P53" i="2"/>
  <c r="R53" i="2"/>
  <c r="T53" i="2"/>
  <c r="V53" i="2"/>
  <c r="X53" i="2"/>
  <c r="Z53" i="2"/>
  <c r="AB53" i="2"/>
  <c r="AD53" i="2"/>
  <c r="AF53" i="2"/>
  <c r="AH53" i="2"/>
  <c r="AJ53" i="2"/>
  <c r="AL53" i="2"/>
  <c r="AN53" i="2"/>
  <c r="AP53" i="2"/>
  <c r="AR53" i="2"/>
  <c r="AT53" i="2"/>
  <c r="AV53" i="2"/>
  <c r="AZ54" i="2"/>
  <c r="AX54" i="2"/>
  <c r="B54" i="2"/>
  <c r="AY54" i="2"/>
  <c r="D54" i="2"/>
  <c r="F54" i="2"/>
  <c r="H54" i="2"/>
  <c r="J54" i="2"/>
  <c r="L54" i="2"/>
  <c r="N54" i="2"/>
  <c r="P54" i="2"/>
  <c r="R54" i="2"/>
  <c r="T54" i="2"/>
  <c r="V54" i="2"/>
  <c r="X54" i="2"/>
  <c r="Z54" i="2"/>
  <c r="AB54" i="2"/>
  <c r="AD54" i="2"/>
  <c r="AF54" i="2"/>
  <c r="AH54" i="2"/>
  <c r="AJ54" i="2"/>
  <c r="AL54" i="2"/>
  <c r="AN54" i="2"/>
  <c r="AP54" i="2"/>
  <c r="AR54" i="2"/>
  <c r="AT54" i="2"/>
  <c r="AV54" i="2"/>
  <c r="AZ55" i="2"/>
  <c r="AX55" i="2"/>
  <c r="B55" i="2"/>
  <c r="AY55" i="2"/>
  <c r="D55" i="2"/>
  <c r="F55" i="2"/>
  <c r="H55" i="2"/>
  <c r="J55" i="2"/>
  <c r="L55" i="2"/>
  <c r="N55" i="2"/>
  <c r="P55" i="2"/>
  <c r="R55" i="2"/>
  <c r="T55" i="2"/>
  <c r="V55" i="2"/>
  <c r="X55" i="2"/>
  <c r="Z55" i="2"/>
  <c r="AB55" i="2"/>
  <c r="AD55" i="2"/>
  <c r="AF55" i="2"/>
  <c r="AH55" i="2"/>
  <c r="AJ55" i="2"/>
  <c r="AL55" i="2"/>
  <c r="AN55" i="2"/>
  <c r="AP55" i="2"/>
  <c r="AR55" i="2"/>
  <c r="AT55" i="2"/>
  <c r="AV55" i="2"/>
  <c r="AZ56" i="2"/>
  <c r="AX56" i="2"/>
  <c r="B56" i="2"/>
  <c r="AY56" i="2"/>
  <c r="D56" i="2"/>
  <c r="F56" i="2"/>
  <c r="H56" i="2"/>
  <c r="J56" i="2"/>
  <c r="L56" i="2"/>
  <c r="N56" i="2"/>
  <c r="P56" i="2"/>
  <c r="R56" i="2"/>
  <c r="T56" i="2"/>
  <c r="V56" i="2"/>
  <c r="X56" i="2"/>
  <c r="Z56" i="2"/>
  <c r="AB56" i="2"/>
  <c r="AD56" i="2"/>
  <c r="AF56" i="2"/>
  <c r="AH56" i="2"/>
  <c r="AJ56" i="2"/>
  <c r="AL56" i="2"/>
  <c r="AN56" i="2"/>
  <c r="AP56" i="2"/>
  <c r="AR56" i="2"/>
  <c r="AT56" i="2"/>
  <c r="AV56" i="2"/>
  <c r="AZ57" i="2"/>
  <c r="AX57" i="2"/>
  <c r="B57" i="2"/>
  <c r="AY57" i="2"/>
  <c r="D57" i="2"/>
  <c r="F57" i="2"/>
  <c r="H57" i="2"/>
  <c r="J57" i="2"/>
  <c r="L57" i="2"/>
  <c r="N57" i="2"/>
  <c r="P57" i="2"/>
  <c r="R57" i="2"/>
  <c r="T57" i="2"/>
  <c r="V57" i="2"/>
  <c r="X57" i="2"/>
  <c r="Z57" i="2"/>
  <c r="AB57" i="2"/>
  <c r="AD57" i="2"/>
  <c r="AF57" i="2"/>
  <c r="AH57" i="2"/>
  <c r="AJ57" i="2"/>
  <c r="AL57" i="2"/>
  <c r="AN57" i="2"/>
  <c r="AP57" i="2"/>
  <c r="AR57" i="2"/>
  <c r="AT57" i="2"/>
  <c r="AV57" i="2"/>
  <c r="AZ58" i="2"/>
  <c r="AX58" i="2"/>
  <c r="B58" i="2"/>
  <c r="AY58" i="2"/>
  <c r="D58" i="2"/>
  <c r="F58" i="2"/>
  <c r="H58" i="2"/>
  <c r="J58" i="2"/>
  <c r="L58" i="2"/>
  <c r="N58" i="2"/>
  <c r="P58" i="2"/>
  <c r="R58" i="2"/>
  <c r="T58" i="2"/>
  <c r="V58" i="2"/>
  <c r="X58" i="2"/>
  <c r="Z58" i="2"/>
  <c r="AB58" i="2"/>
  <c r="AD58" i="2"/>
  <c r="AF58" i="2"/>
  <c r="AH58" i="2"/>
  <c r="AJ58" i="2"/>
  <c r="AL58" i="2"/>
  <c r="AN58" i="2"/>
  <c r="AP58" i="2"/>
  <c r="AR58" i="2"/>
  <c r="AT58" i="2"/>
  <c r="AV58" i="2"/>
  <c r="AZ59" i="2"/>
  <c r="AX59" i="2"/>
  <c r="B59" i="2"/>
  <c r="AY59" i="2"/>
  <c r="D59" i="2"/>
  <c r="F59" i="2"/>
  <c r="H59" i="2"/>
  <c r="J59" i="2"/>
  <c r="L59" i="2"/>
  <c r="N59" i="2"/>
  <c r="P59" i="2"/>
  <c r="R59" i="2"/>
  <c r="T59" i="2"/>
  <c r="V59" i="2"/>
  <c r="X59" i="2"/>
  <c r="Z59" i="2"/>
  <c r="AB59" i="2"/>
  <c r="AD59" i="2"/>
  <c r="AF59" i="2"/>
  <c r="AH59" i="2"/>
  <c r="AJ59" i="2"/>
  <c r="AL59" i="2"/>
  <c r="AN59" i="2"/>
  <c r="AP59" i="2"/>
  <c r="AR59" i="2"/>
  <c r="AT59" i="2"/>
  <c r="AV59" i="2"/>
  <c r="AZ60" i="2"/>
  <c r="AX60" i="2"/>
  <c r="B60" i="2"/>
  <c r="AY60" i="2"/>
  <c r="D60" i="2"/>
  <c r="F60" i="2"/>
  <c r="H60" i="2"/>
  <c r="J60" i="2"/>
  <c r="L60" i="2"/>
  <c r="N60" i="2"/>
  <c r="P60" i="2"/>
  <c r="R60" i="2"/>
  <c r="T60" i="2"/>
  <c r="V60" i="2"/>
  <c r="X60" i="2"/>
  <c r="Z60" i="2"/>
  <c r="AB60" i="2"/>
  <c r="AD60" i="2"/>
  <c r="AF60" i="2"/>
  <c r="AH60" i="2"/>
  <c r="AJ60" i="2"/>
  <c r="AL60" i="2"/>
  <c r="AN60" i="2"/>
  <c r="AP60" i="2"/>
  <c r="AR60" i="2"/>
  <c r="AT60" i="2"/>
  <c r="AV60" i="2"/>
  <c r="AZ61" i="2"/>
  <c r="AX61" i="2"/>
  <c r="B61" i="2"/>
  <c r="AY61" i="2"/>
  <c r="D61" i="2"/>
  <c r="F61" i="2"/>
  <c r="H61" i="2"/>
  <c r="J61" i="2"/>
  <c r="L61" i="2"/>
  <c r="N61" i="2"/>
  <c r="P61" i="2"/>
  <c r="R61" i="2"/>
  <c r="T61" i="2"/>
  <c r="V61" i="2"/>
  <c r="X61" i="2"/>
  <c r="Z61" i="2"/>
  <c r="AB61" i="2"/>
  <c r="AD61" i="2"/>
  <c r="AF61" i="2"/>
  <c r="AH61" i="2"/>
  <c r="AJ61" i="2"/>
  <c r="AL61" i="2"/>
  <c r="AN61" i="2"/>
  <c r="AP61" i="2"/>
  <c r="AR61" i="2"/>
  <c r="AT61" i="2"/>
  <c r="AV61" i="2"/>
  <c r="AZ62" i="2"/>
  <c r="AX62" i="2"/>
  <c r="B62" i="2"/>
  <c r="AY62" i="2"/>
  <c r="D62" i="2"/>
  <c r="F62" i="2"/>
  <c r="H62" i="2"/>
  <c r="J62" i="2"/>
  <c r="L62" i="2"/>
  <c r="N62" i="2"/>
  <c r="P62" i="2"/>
  <c r="R62" i="2"/>
  <c r="T62" i="2"/>
  <c r="V62" i="2"/>
  <c r="X62" i="2"/>
  <c r="Z62" i="2"/>
  <c r="AB62" i="2"/>
  <c r="AD62" i="2"/>
  <c r="AF62" i="2"/>
  <c r="AH62" i="2"/>
  <c r="AJ62" i="2"/>
  <c r="AL62" i="2"/>
  <c r="AN62" i="2"/>
  <c r="AP62" i="2"/>
  <c r="AR62" i="2"/>
  <c r="AT62" i="2"/>
  <c r="AV62" i="2"/>
  <c r="AZ63" i="2"/>
  <c r="AX63" i="2"/>
  <c r="B63" i="2"/>
  <c r="AY63" i="2"/>
  <c r="D63" i="2"/>
  <c r="F63" i="2"/>
  <c r="H63" i="2"/>
  <c r="J63" i="2"/>
  <c r="L63" i="2"/>
  <c r="N63" i="2"/>
  <c r="P63" i="2"/>
  <c r="R63" i="2"/>
  <c r="T63" i="2"/>
  <c r="V63" i="2"/>
  <c r="X63" i="2"/>
  <c r="Z63" i="2"/>
  <c r="AB63" i="2"/>
  <c r="AD63" i="2"/>
  <c r="AF63" i="2"/>
  <c r="AH63" i="2"/>
  <c r="AJ63" i="2"/>
  <c r="AL63" i="2"/>
  <c r="AN63" i="2"/>
  <c r="AP63" i="2"/>
  <c r="AR63" i="2"/>
  <c r="AT63" i="2"/>
  <c r="AV63" i="2"/>
  <c r="AZ64" i="2"/>
  <c r="AX64" i="2"/>
  <c r="B64" i="2"/>
  <c r="AY64" i="2"/>
  <c r="D64" i="2"/>
  <c r="F64" i="2"/>
  <c r="H64" i="2"/>
  <c r="J64" i="2"/>
  <c r="L64" i="2"/>
  <c r="N64" i="2"/>
  <c r="P64" i="2"/>
  <c r="R64" i="2"/>
  <c r="T64" i="2"/>
  <c r="V64" i="2"/>
  <c r="X64" i="2"/>
  <c r="Z64" i="2"/>
  <c r="AB64" i="2"/>
  <c r="AD64" i="2"/>
  <c r="AF64" i="2"/>
  <c r="AH64" i="2"/>
  <c r="AJ64" i="2"/>
  <c r="AL64" i="2"/>
  <c r="AN64" i="2"/>
  <c r="AP64" i="2"/>
  <c r="AR64" i="2"/>
  <c r="AT64" i="2"/>
  <c r="AV64" i="2"/>
  <c r="AY41" i="2"/>
  <c r="AZ41" i="2"/>
  <c r="AP41" i="2"/>
  <c r="X41" i="2"/>
  <c r="BA6" i="2"/>
  <c r="A42" i="2"/>
  <c r="BA5" i="2"/>
  <c r="A41" i="2"/>
  <c r="BK42" i="2"/>
  <c r="BC42" i="2"/>
  <c r="BB42" i="2"/>
  <c r="BJ42" i="2"/>
  <c r="BA7" i="2"/>
  <c r="A43" i="2"/>
  <c r="BK43" i="2"/>
  <c r="BD43" i="2"/>
  <c r="BA43" i="2"/>
  <c r="BJ43" i="2"/>
  <c r="BA8" i="2"/>
  <c r="A44" i="2"/>
  <c r="BK44" i="2"/>
  <c r="BJ44" i="2"/>
  <c r="BA9" i="2"/>
  <c r="A45" i="2"/>
  <c r="BK45" i="2"/>
  <c r="BJ45" i="2"/>
  <c r="BA10" i="2"/>
  <c r="A46" i="2"/>
  <c r="BK46" i="2"/>
  <c r="BJ46" i="2"/>
  <c r="BA11" i="2"/>
  <c r="A47" i="2"/>
  <c r="BK47" i="2"/>
  <c r="BJ47" i="2"/>
  <c r="BA12" i="2"/>
  <c r="A48" i="2"/>
  <c r="BK48" i="2"/>
  <c r="BJ48" i="2"/>
  <c r="BA13" i="2"/>
  <c r="A49" i="2"/>
  <c r="BK49" i="2"/>
  <c r="BJ49" i="2"/>
  <c r="BA14" i="2"/>
  <c r="A50" i="2"/>
  <c r="BK50" i="2"/>
  <c r="BJ50" i="2"/>
  <c r="BA15" i="2"/>
  <c r="A51" i="2"/>
  <c r="BK51" i="2"/>
  <c r="BJ51" i="2"/>
  <c r="BA16" i="2"/>
  <c r="A52" i="2"/>
  <c r="BK52" i="2"/>
  <c r="BJ52" i="2"/>
  <c r="BA17" i="2"/>
  <c r="A53" i="2"/>
  <c r="BK53" i="2"/>
  <c r="BJ53" i="2"/>
  <c r="BA18" i="2"/>
  <c r="A54" i="2"/>
  <c r="BK54" i="2"/>
  <c r="BJ54" i="2"/>
  <c r="BA19" i="2"/>
  <c r="A55" i="2"/>
  <c r="BK55" i="2"/>
  <c r="BJ55" i="2"/>
  <c r="BA20" i="2"/>
  <c r="A56" i="2"/>
  <c r="BK56" i="2"/>
  <c r="BJ56" i="2"/>
  <c r="BA21" i="2"/>
  <c r="A57" i="2"/>
  <c r="BK57" i="2"/>
  <c r="BJ57" i="2"/>
  <c r="BA22" i="2"/>
  <c r="A58" i="2"/>
  <c r="BK58" i="2"/>
  <c r="BJ58" i="2"/>
  <c r="BA23" i="2"/>
  <c r="A59" i="2"/>
  <c r="BK59" i="2"/>
  <c r="BJ59" i="2"/>
  <c r="BA24" i="2"/>
  <c r="A60" i="2"/>
  <c r="BK60" i="2"/>
  <c r="BJ60" i="2"/>
  <c r="BA25" i="2"/>
  <c r="A61" i="2"/>
  <c r="BK61" i="2"/>
  <c r="BJ61" i="2"/>
  <c r="BA26" i="2"/>
  <c r="A62" i="2"/>
  <c r="BK62" i="2"/>
  <c r="BJ62" i="2"/>
  <c r="BA27" i="2"/>
  <c r="A63" i="2"/>
  <c r="BK63" i="2"/>
  <c r="BJ63" i="2"/>
  <c r="BA28" i="2"/>
  <c r="A64" i="2"/>
  <c r="BK64" i="2"/>
  <c r="BJ64" i="2"/>
  <c r="BK41" i="2"/>
  <c r="AX41" i="2"/>
  <c r="H41" i="2"/>
  <c r="J41" i="2"/>
  <c r="L41" i="2"/>
  <c r="BB41" i="2"/>
  <c r="B41" i="2"/>
  <c r="D41" i="2"/>
  <c r="F41" i="2"/>
  <c r="BA41" i="2"/>
  <c r="BJ41" i="2"/>
  <c r="BI42" i="2"/>
  <c r="BL42" i="2"/>
  <c r="BL43" i="2"/>
  <c r="BL44" i="2"/>
  <c r="BL45" i="2"/>
  <c r="BL46" i="2"/>
  <c r="BL47" i="2"/>
  <c r="BL48" i="2"/>
  <c r="BL49" i="2"/>
  <c r="BL50" i="2"/>
  <c r="BL51" i="2"/>
  <c r="BL52" i="2"/>
  <c r="BL53" i="2"/>
  <c r="BL54" i="2"/>
  <c r="BL55" i="2"/>
  <c r="BL56" i="2"/>
  <c r="BL57" i="2"/>
  <c r="BL58" i="2"/>
  <c r="BL59" i="2"/>
  <c r="BL60" i="2"/>
  <c r="BL61" i="2"/>
  <c r="BL62" i="2"/>
  <c r="BL63" i="2"/>
  <c r="BL64" i="2"/>
  <c r="BI41" i="2"/>
  <c r="BL41" i="2"/>
  <c r="AT41" i="2"/>
  <c r="N41" i="2"/>
  <c r="P41" i="2"/>
  <c r="R41" i="2"/>
  <c r="T41" i="2"/>
  <c r="V41" i="2"/>
  <c r="Z41" i="2"/>
  <c r="AB41" i="2"/>
  <c r="AD41" i="2"/>
  <c r="AF41" i="2"/>
  <c r="AH41" i="2"/>
  <c r="AJ41" i="2"/>
  <c r="AL41" i="2"/>
  <c r="AN41" i="2"/>
  <c r="AR41" i="2"/>
  <c r="AV41" i="2"/>
  <c r="C34" i="2"/>
  <c r="D12" i="2"/>
  <c r="D34" i="2"/>
  <c r="E34" i="2"/>
  <c r="F12" i="2"/>
  <c r="F34" i="2"/>
  <c r="G34" i="2"/>
  <c r="H12" i="2"/>
  <c r="H34" i="2"/>
  <c r="I34" i="2"/>
  <c r="J12" i="2"/>
  <c r="J34" i="2"/>
  <c r="K34" i="2"/>
  <c r="L12" i="2"/>
  <c r="L34" i="2"/>
  <c r="M34" i="2"/>
  <c r="N12" i="2"/>
  <c r="N34" i="2"/>
  <c r="O34" i="2"/>
  <c r="P12" i="2"/>
  <c r="P34" i="2"/>
  <c r="Q34" i="2"/>
  <c r="R12" i="2"/>
  <c r="R34" i="2"/>
  <c r="S34" i="2"/>
  <c r="T12" i="2"/>
  <c r="T34" i="2"/>
  <c r="U34" i="2"/>
  <c r="V12" i="2"/>
  <c r="V34" i="2"/>
  <c r="W34" i="2"/>
  <c r="X12" i="2"/>
  <c r="X34" i="2"/>
  <c r="Y34" i="2"/>
  <c r="Z12" i="2"/>
  <c r="Z34" i="2"/>
  <c r="AA34" i="2"/>
  <c r="AB12" i="2"/>
  <c r="AB34" i="2"/>
  <c r="AC34" i="2"/>
  <c r="AD12" i="2"/>
  <c r="AD34" i="2"/>
  <c r="AE34" i="2"/>
  <c r="AF12" i="2"/>
  <c r="AF34" i="2"/>
  <c r="AG34" i="2"/>
  <c r="AH12" i="2"/>
  <c r="AH34" i="2"/>
  <c r="AI34" i="2"/>
  <c r="AJ12" i="2"/>
  <c r="AJ34" i="2"/>
  <c r="AK34" i="2"/>
  <c r="AL12" i="2"/>
  <c r="AL34" i="2"/>
  <c r="AM34" i="2"/>
  <c r="AN12" i="2"/>
  <c r="AN34" i="2"/>
  <c r="AO34" i="2"/>
  <c r="AP12" i="2"/>
  <c r="AP34" i="2"/>
  <c r="AQ34" i="2"/>
  <c r="AR12" i="2"/>
  <c r="AR34" i="2"/>
  <c r="AS34" i="2"/>
  <c r="AT12" i="2"/>
  <c r="AT34" i="2"/>
  <c r="AU34" i="2"/>
  <c r="AV12" i="2"/>
  <c r="AV34" i="2"/>
  <c r="AW34"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E27" i="2"/>
  <c r="D27" i="2"/>
  <c r="C33" i="2"/>
  <c r="B33" i="2"/>
  <c r="C30" i="2"/>
  <c r="B30" i="2"/>
  <c r="C27" i="2"/>
  <c r="B27" i="2"/>
  <c r="AW42" i="2"/>
  <c r="AW43" i="2"/>
  <c r="AW44" i="2"/>
  <c r="AW45" i="2"/>
  <c r="AW46" i="2"/>
  <c r="AW47" i="2"/>
  <c r="AW48" i="2"/>
  <c r="AW49" i="2"/>
  <c r="AW50" i="2"/>
  <c r="AW51" i="2"/>
  <c r="AW52" i="2"/>
  <c r="AW53" i="2"/>
  <c r="AW54" i="2"/>
  <c r="AW55" i="2"/>
  <c r="AW56" i="2"/>
  <c r="AW57" i="2"/>
  <c r="AW58" i="2"/>
  <c r="AW59" i="2"/>
  <c r="AW60" i="2"/>
  <c r="AW61" i="2"/>
  <c r="AW62" i="2"/>
  <c r="AW63" i="2"/>
  <c r="AW64" i="2"/>
  <c r="AW41" i="2"/>
  <c r="D14" i="2"/>
  <c r="F14" i="2"/>
  <c r="H14" i="2"/>
  <c r="J14" i="2"/>
  <c r="L14" i="2"/>
  <c r="N14" i="2"/>
  <c r="P14" i="2"/>
  <c r="R14" i="2"/>
  <c r="T14" i="2"/>
  <c r="V14" i="2"/>
  <c r="X14" i="2"/>
  <c r="Z14" i="2"/>
  <c r="AB14" i="2"/>
  <c r="AD14" i="2"/>
  <c r="AF14" i="2"/>
  <c r="AH14" i="2"/>
  <c r="AJ14" i="2"/>
  <c r="AL14" i="2"/>
  <c r="AN14" i="2"/>
  <c r="AP14" i="2"/>
  <c r="AR14" i="2"/>
  <c r="AT14" i="2"/>
  <c r="AV14" i="2"/>
  <c r="D4" i="2"/>
  <c r="BB6" i="2"/>
  <c r="D5" i="2"/>
  <c r="D15" i="2"/>
  <c r="BA42" i="2"/>
  <c r="D20" i="2"/>
  <c r="D21" i="2"/>
  <c r="D23" i="2"/>
  <c r="F4" i="2"/>
  <c r="BB7" i="2"/>
  <c r="F5" i="2"/>
  <c r="F15" i="2"/>
  <c r="BI43" i="2"/>
  <c r="F20" i="2"/>
  <c r="F21" i="2"/>
  <c r="F23" i="2"/>
  <c r="H4" i="2"/>
  <c r="BB8" i="2"/>
  <c r="H5" i="2"/>
  <c r="H15" i="2"/>
  <c r="BI44" i="2"/>
  <c r="H20" i="2"/>
  <c r="H21" i="2"/>
  <c r="H23" i="2"/>
  <c r="J4" i="2"/>
  <c r="BB9" i="2"/>
  <c r="J5" i="2"/>
  <c r="J15" i="2"/>
  <c r="BI45" i="2"/>
  <c r="J20" i="2"/>
  <c r="J21" i="2"/>
  <c r="J23" i="2"/>
  <c r="L4" i="2"/>
  <c r="BB10" i="2"/>
  <c r="L5" i="2"/>
  <c r="L15" i="2"/>
  <c r="BI46" i="2"/>
  <c r="L20" i="2"/>
  <c r="L21" i="2"/>
  <c r="L23" i="2"/>
  <c r="N4" i="2"/>
  <c r="BB11" i="2"/>
  <c r="N5" i="2"/>
  <c r="N15" i="2"/>
  <c r="BI47" i="2"/>
  <c r="N20" i="2"/>
  <c r="N21" i="2"/>
  <c r="N23" i="2"/>
  <c r="P4" i="2"/>
  <c r="BB12" i="2"/>
  <c r="P5" i="2"/>
  <c r="P15" i="2"/>
  <c r="BI48" i="2"/>
  <c r="P20" i="2"/>
  <c r="P21" i="2"/>
  <c r="P23" i="2"/>
  <c r="R4" i="2"/>
  <c r="BB13" i="2"/>
  <c r="R5" i="2"/>
  <c r="R15" i="2"/>
  <c r="BI49" i="2"/>
  <c r="R20" i="2"/>
  <c r="R21" i="2"/>
  <c r="R23" i="2"/>
  <c r="T4" i="2"/>
  <c r="BB14" i="2"/>
  <c r="T5" i="2"/>
  <c r="T15" i="2"/>
  <c r="BI50" i="2"/>
  <c r="T20" i="2"/>
  <c r="T21" i="2"/>
  <c r="T23" i="2"/>
  <c r="V4" i="2"/>
  <c r="BB15" i="2"/>
  <c r="V5" i="2"/>
  <c r="V15" i="2"/>
  <c r="BI51" i="2"/>
  <c r="V20" i="2"/>
  <c r="V21" i="2"/>
  <c r="V23" i="2"/>
  <c r="X4" i="2"/>
  <c r="BB16" i="2"/>
  <c r="X5" i="2"/>
  <c r="X15" i="2"/>
  <c r="BI52" i="2"/>
  <c r="X20" i="2"/>
  <c r="X21" i="2"/>
  <c r="X23" i="2"/>
  <c r="Z4" i="2"/>
  <c r="BB17" i="2"/>
  <c r="Z5" i="2"/>
  <c r="Z15" i="2"/>
  <c r="BI53" i="2"/>
  <c r="Z20" i="2"/>
  <c r="Z21" i="2"/>
  <c r="Z23" i="2"/>
  <c r="AB4" i="2"/>
  <c r="BB18" i="2"/>
  <c r="AB5" i="2"/>
  <c r="AB15" i="2"/>
  <c r="BI54" i="2"/>
  <c r="AB20" i="2"/>
  <c r="AB21" i="2"/>
  <c r="AB23" i="2"/>
  <c r="AD4" i="2"/>
  <c r="BB19" i="2"/>
  <c r="AD5" i="2"/>
  <c r="AD15" i="2"/>
  <c r="BI55" i="2"/>
  <c r="AD20" i="2"/>
  <c r="AD21" i="2"/>
  <c r="AD23" i="2"/>
  <c r="AF4" i="2"/>
  <c r="BB20" i="2"/>
  <c r="AF5" i="2"/>
  <c r="AF15" i="2"/>
  <c r="BI56" i="2"/>
  <c r="AF20" i="2"/>
  <c r="AF21" i="2"/>
  <c r="AF23" i="2"/>
  <c r="AH4" i="2"/>
  <c r="BB21" i="2"/>
  <c r="AH5" i="2"/>
  <c r="AH15" i="2"/>
  <c r="BI57" i="2"/>
  <c r="AH20" i="2"/>
  <c r="AH21" i="2"/>
  <c r="AH23" i="2"/>
  <c r="AJ4" i="2"/>
  <c r="BB22" i="2"/>
  <c r="AJ5" i="2"/>
  <c r="AJ15" i="2"/>
  <c r="BI58" i="2"/>
  <c r="AJ20" i="2"/>
  <c r="AJ21" i="2"/>
  <c r="AJ23" i="2"/>
  <c r="AL4" i="2"/>
  <c r="BB23" i="2"/>
  <c r="AL5" i="2"/>
  <c r="AL15" i="2"/>
  <c r="BI59" i="2"/>
  <c r="AL20" i="2"/>
  <c r="AL21" i="2"/>
  <c r="AL23" i="2"/>
  <c r="AN4" i="2"/>
  <c r="BB24" i="2"/>
  <c r="AN5" i="2"/>
  <c r="AN15" i="2"/>
  <c r="BI60" i="2"/>
  <c r="AN20" i="2"/>
  <c r="AN21" i="2"/>
  <c r="AN23" i="2"/>
  <c r="AP4" i="2"/>
  <c r="BB25" i="2"/>
  <c r="AP5" i="2"/>
  <c r="AP15" i="2"/>
  <c r="BI61" i="2"/>
  <c r="AP20" i="2"/>
  <c r="AP21" i="2"/>
  <c r="AP23" i="2"/>
  <c r="AR4" i="2"/>
  <c r="BB26" i="2"/>
  <c r="AR5" i="2"/>
  <c r="AR15" i="2"/>
  <c r="BI62" i="2"/>
  <c r="AR20" i="2"/>
  <c r="AR21" i="2"/>
  <c r="AR23" i="2"/>
  <c r="AT4" i="2"/>
  <c r="BB27" i="2"/>
  <c r="AT5" i="2"/>
  <c r="AT15" i="2"/>
  <c r="BI63" i="2"/>
  <c r="AT20" i="2"/>
  <c r="AT21" i="2"/>
  <c r="AT23" i="2"/>
  <c r="AV4" i="2"/>
  <c r="BB28" i="2"/>
  <c r="AV5" i="2"/>
  <c r="AV15" i="2"/>
  <c r="BI64" i="2"/>
  <c r="BH64" i="2"/>
  <c r="AV20" i="2"/>
  <c r="AV21" i="2"/>
  <c r="AV23" i="2"/>
  <c r="B4" i="2"/>
  <c r="BB5" i="2"/>
  <c r="B5" i="2"/>
  <c r="B15" i="2"/>
  <c r="BH41" i="2"/>
  <c r="B20" i="2"/>
  <c r="B21" i="2"/>
  <c r="B23" i="2"/>
  <c r="C5" i="2"/>
  <c r="G5" i="2"/>
  <c r="I5" i="2"/>
  <c r="K5" i="2"/>
  <c r="M5" i="2"/>
  <c r="O5" i="2"/>
  <c r="Q5" i="2"/>
  <c r="S5" i="2"/>
  <c r="U5" i="2"/>
  <c r="W5" i="2"/>
  <c r="Y5" i="2"/>
  <c r="AA5" i="2"/>
  <c r="AC5" i="2"/>
  <c r="AE5" i="2"/>
  <c r="AG5" i="2"/>
  <c r="AI5" i="2"/>
  <c r="AK5" i="2"/>
  <c r="AM5" i="2"/>
  <c r="AO5" i="2"/>
  <c r="AQ5" i="2"/>
  <c r="AS5" i="2"/>
  <c r="AU5" i="2"/>
  <c r="BC52" i="2"/>
  <c r="BD51" i="2"/>
  <c r="BE50" i="2"/>
  <c r="BD49" i="2"/>
  <c r="BD48" i="2"/>
  <c r="BC47" i="2"/>
  <c r="BG46" i="2"/>
  <c r="BF45" i="2"/>
  <c r="BE44" i="2"/>
  <c r="BD42" i="2"/>
  <c r="BE42" i="2"/>
  <c r="BF42" i="2"/>
  <c r="BG42" i="2"/>
  <c r="BH42" i="2"/>
  <c r="BB43" i="2"/>
  <c r="BC43" i="2"/>
  <c r="BE43" i="2"/>
  <c r="BF43" i="2"/>
  <c r="BG43" i="2"/>
  <c r="BH43" i="2"/>
  <c r="BA44" i="2"/>
  <c r="BB44" i="2"/>
  <c r="BC44" i="2"/>
  <c r="BD44" i="2"/>
  <c r="BF44" i="2"/>
  <c r="BG44" i="2"/>
  <c r="BH44" i="2"/>
  <c r="BA45" i="2"/>
  <c r="BB45" i="2"/>
  <c r="BC45" i="2"/>
  <c r="BD45" i="2"/>
  <c r="BE45" i="2"/>
  <c r="BG45" i="2"/>
  <c r="BH45" i="2"/>
  <c r="BA46" i="2"/>
  <c r="BB46" i="2"/>
  <c r="BC46" i="2"/>
  <c r="BD46" i="2"/>
  <c r="BE46" i="2"/>
  <c r="BF46" i="2"/>
  <c r="BH46" i="2"/>
  <c r="BA47" i="2"/>
  <c r="BB47" i="2"/>
  <c r="BD47" i="2"/>
  <c r="BE47" i="2"/>
  <c r="BF47" i="2"/>
  <c r="BG47" i="2"/>
  <c r="BH47" i="2"/>
  <c r="BA48" i="2"/>
  <c r="BB48" i="2"/>
  <c r="BC48" i="2"/>
  <c r="BE48" i="2"/>
  <c r="BF48" i="2"/>
  <c r="BG48" i="2"/>
  <c r="BH48" i="2"/>
  <c r="BA49" i="2"/>
  <c r="BB49" i="2"/>
  <c r="BC49" i="2"/>
  <c r="BE49" i="2"/>
  <c r="BF49" i="2"/>
  <c r="BG49" i="2"/>
  <c r="BH49" i="2"/>
  <c r="BA50" i="2"/>
  <c r="BB50" i="2"/>
  <c r="BC50" i="2"/>
  <c r="BD50" i="2"/>
  <c r="BF50" i="2"/>
  <c r="BG50" i="2"/>
  <c r="BH50" i="2"/>
  <c r="BA51" i="2"/>
  <c r="BB51" i="2"/>
  <c r="BC51" i="2"/>
  <c r="BE51" i="2"/>
  <c r="BF51" i="2"/>
  <c r="BG51" i="2"/>
  <c r="BH51" i="2"/>
  <c r="BA52" i="2"/>
  <c r="BB52" i="2"/>
  <c r="BD52" i="2"/>
  <c r="BE52" i="2"/>
  <c r="BF52" i="2"/>
  <c r="BG52" i="2"/>
  <c r="BH52" i="2"/>
  <c r="BA53" i="2"/>
  <c r="BB53" i="2"/>
  <c r="BC53" i="2"/>
  <c r="BD53" i="2"/>
  <c r="BE53" i="2"/>
  <c r="BF53" i="2"/>
  <c r="BG53" i="2"/>
  <c r="BH53" i="2"/>
  <c r="BA54" i="2"/>
  <c r="BB54" i="2"/>
  <c r="BC54" i="2"/>
  <c r="BD54" i="2"/>
  <c r="BE54" i="2"/>
  <c r="BF54" i="2"/>
  <c r="BG54" i="2"/>
  <c r="BH54" i="2"/>
  <c r="BA55" i="2"/>
  <c r="BB55" i="2"/>
  <c r="BC55" i="2"/>
  <c r="BD55" i="2"/>
  <c r="BE55" i="2"/>
  <c r="BF55" i="2"/>
  <c r="BG55" i="2"/>
  <c r="BH55" i="2"/>
  <c r="BA56" i="2"/>
  <c r="BB56" i="2"/>
  <c r="BC56" i="2"/>
  <c r="BD56" i="2"/>
  <c r="BE56" i="2"/>
  <c r="BF56" i="2"/>
  <c r="BG56" i="2"/>
  <c r="BH56" i="2"/>
  <c r="BA57" i="2"/>
  <c r="BB57" i="2"/>
  <c r="BC57" i="2"/>
  <c r="BD57" i="2"/>
  <c r="BE57" i="2"/>
  <c r="BF57" i="2"/>
  <c r="BG57" i="2"/>
  <c r="BH57" i="2"/>
  <c r="BA58" i="2"/>
  <c r="BB58" i="2"/>
  <c r="BC58" i="2"/>
  <c r="BD58" i="2"/>
  <c r="BE58" i="2"/>
  <c r="BF58" i="2"/>
  <c r="BG58" i="2"/>
  <c r="BH58" i="2"/>
  <c r="BA59" i="2"/>
  <c r="BB59" i="2"/>
  <c r="BC59" i="2"/>
  <c r="BD59" i="2"/>
  <c r="BE59" i="2"/>
  <c r="BF59" i="2"/>
  <c r="BG59" i="2"/>
  <c r="BH59" i="2"/>
  <c r="BA60" i="2"/>
  <c r="BB60" i="2"/>
  <c r="BC60" i="2"/>
  <c r="BD60" i="2"/>
  <c r="BE60" i="2"/>
  <c r="BF60" i="2"/>
  <c r="BG60" i="2"/>
  <c r="BH60" i="2"/>
  <c r="BA61" i="2"/>
  <c r="BB61" i="2"/>
  <c r="BC61" i="2"/>
  <c r="BD61" i="2"/>
  <c r="BE61" i="2"/>
  <c r="BF61" i="2"/>
  <c r="BG61" i="2"/>
  <c r="BH61" i="2"/>
  <c r="BA62" i="2"/>
  <c r="BB62" i="2"/>
  <c r="BC62" i="2"/>
  <c r="BD62" i="2"/>
  <c r="BE62" i="2"/>
  <c r="BF62" i="2"/>
  <c r="BG62" i="2"/>
  <c r="BH62" i="2"/>
  <c r="BA63" i="2"/>
  <c r="BB63" i="2"/>
  <c r="BC63" i="2"/>
  <c r="BD63" i="2"/>
  <c r="BE63" i="2"/>
  <c r="BF63" i="2"/>
  <c r="BG63" i="2"/>
  <c r="BH63" i="2"/>
  <c r="BA64" i="2"/>
  <c r="BB64" i="2"/>
  <c r="BC64" i="2"/>
  <c r="BD64" i="2"/>
  <c r="BE64" i="2"/>
  <c r="BF64" i="2"/>
  <c r="BG64"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B40" i="2"/>
  <c r="BG41" i="2"/>
  <c r="BF41" i="2"/>
  <c r="BE41" i="2"/>
  <c r="BD41" i="2"/>
  <c r="BC41" i="2"/>
  <c r="E5" i="2"/>
  <c r="E25" i="2"/>
  <c r="D25" i="2"/>
  <c r="G25" i="2"/>
  <c r="F25" i="2"/>
  <c r="I25" i="2"/>
  <c r="H25" i="2"/>
  <c r="K25" i="2"/>
  <c r="J25" i="2"/>
  <c r="M25" i="2"/>
  <c r="L25" i="2"/>
  <c r="O25" i="2"/>
  <c r="N25" i="2"/>
  <c r="Q25" i="2"/>
  <c r="P25" i="2"/>
  <c r="S25" i="2"/>
  <c r="R25" i="2"/>
  <c r="U25" i="2"/>
  <c r="T25" i="2"/>
  <c r="W25" i="2"/>
  <c r="V25" i="2"/>
  <c r="Y25" i="2"/>
  <c r="X25" i="2"/>
  <c r="AA25" i="2"/>
  <c r="Z25" i="2"/>
  <c r="AC25" i="2"/>
  <c r="AB25" i="2"/>
  <c r="AE25" i="2"/>
  <c r="AD25" i="2"/>
  <c r="AG25" i="2"/>
  <c r="AF25" i="2"/>
  <c r="AI25" i="2"/>
  <c r="AH25" i="2"/>
  <c r="AK25" i="2"/>
  <c r="AJ25" i="2"/>
  <c r="AM25" i="2"/>
  <c r="AL25" i="2"/>
  <c r="AO25" i="2"/>
  <c r="AN25" i="2"/>
  <c r="AQ25" i="2"/>
  <c r="AP25" i="2"/>
  <c r="AS25" i="2"/>
  <c r="AR25" i="2"/>
  <c r="AU25" i="2"/>
  <c r="AT25" i="2"/>
  <c r="AV25" i="2"/>
  <c r="E26" i="2"/>
  <c r="D26" i="2"/>
  <c r="G26" i="2"/>
  <c r="F26" i="2"/>
  <c r="I26" i="2"/>
  <c r="H26" i="2"/>
  <c r="K26" i="2"/>
  <c r="J26" i="2"/>
  <c r="M26" i="2"/>
  <c r="L26" i="2"/>
  <c r="O26" i="2"/>
  <c r="N26" i="2"/>
  <c r="Q26" i="2"/>
  <c r="P26" i="2"/>
  <c r="S26" i="2"/>
  <c r="R26" i="2"/>
  <c r="U26" i="2"/>
  <c r="T26" i="2"/>
  <c r="W26" i="2"/>
  <c r="V26" i="2"/>
  <c r="Y26" i="2"/>
  <c r="X26" i="2"/>
  <c r="AA26" i="2"/>
  <c r="Z26" i="2"/>
  <c r="AC26" i="2"/>
  <c r="AB26" i="2"/>
  <c r="AE26" i="2"/>
  <c r="AD26" i="2"/>
  <c r="AG26" i="2"/>
  <c r="AF26" i="2"/>
  <c r="AI26" i="2"/>
  <c r="AH26" i="2"/>
  <c r="AK26" i="2"/>
  <c r="AJ26" i="2"/>
  <c r="AM26" i="2"/>
  <c r="AL26" i="2"/>
  <c r="AO26" i="2"/>
  <c r="AN26" i="2"/>
  <c r="AQ26" i="2"/>
  <c r="AP26" i="2"/>
  <c r="AS26" i="2"/>
  <c r="AR26" i="2"/>
  <c r="AU26" i="2"/>
  <c r="AT26" i="2"/>
  <c r="AV26" i="2"/>
  <c r="AV27" i="2"/>
  <c r="E28" i="2"/>
  <c r="D28" i="2"/>
  <c r="G28" i="2"/>
  <c r="F28" i="2"/>
  <c r="I28" i="2"/>
  <c r="H28" i="2"/>
  <c r="K28" i="2"/>
  <c r="J28" i="2"/>
  <c r="M28" i="2"/>
  <c r="L28" i="2"/>
  <c r="O28" i="2"/>
  <c r="N28" i="2"/>
  <c r="Q28" i="2"/>
  <c r="P28" i="2"/>
  <c r="S28" i="2"/>
  <c r="R28" i="2"/>
  <c r="U28" i="2"/>
  <c r="T28" i="2"/>
  <c r="W28" i="2"/>
  <c r="V28" i="2"/>
  <c r="Y28" i="2"/>
  <c r="X28" i="2"/>
  <c r="AA28" i="2"/>
  <c r="Z28" i="2"/>
  <c r="AC28" i="2"/>
  <c r="AB28" i="2"/>
  <c r="AE28" i="2"/>
  <c r="AD28" i="2"/>
  <c r="AG28" i="2"/>
  <c r="AF28" i="2"/>
  <c r="AI28" i="2"/>
  <c r="AH28" i="2"/>
  <c r="AK28" i="2"/>
  <c r="AJ28" i="2"/>
  <c r="AM28" i="2"/>
  <c r="AL28" i="2"/>
  <c r="AO28" i="2"/>
  <c r="AN28" i="2"/>
  <c r="AQ28" i="2"/>
  <c r="AP28" i="2"/>
  <c r="AS28" i="2"/>
  <c r="AR28" i="2"/>
  <c r="AU28" i="2"/>
  <c r="AT28" i="2"/>
  <c r="AV28" i="2"/>
  <c r="E29" i="2"/>
  <c r="D29" i="2"/>
  <c r="G29" i="2"/>
  <c r="F29" i="2"/>
  <c r="I29" i="2"/>
  <c r="H29" i="2"/>
  <c r="K29" i="2"/>
  <c r="J29" i="2"/>
  <c r="M29" i="2"/>
  <c r="L29" i="2"/>
  <c r="O29" i="2"/>
  <c r="N29" i="2"/>
  <c r="Q29" i="2"/>
  <c r="P29" i="2"/>
  <c r="S29" i="2"/>
  <c r="R29" i="2"/>
  <c r="U29" i="2"/>
  <c r="T29" i="2"/>
  <c r="W29" i="2"/>
  <c r="V29" i="2"/>
  <c r="Y29" i="2"/>
  <c r="X29" i="2"/>
  <c r="AA29" i="2"/>
  <c r="Z29" i="2"/>
  <c r="AC29" i="2"/>
  <c r="AB29" i="2"/>
  <c r="AE29" i="2"/>
  <c r="AD29" i="2"/>
  <c r="AG29" i="2"/>
  <c r="AF29" i="2"/>
  <c r="AI29" i="2"/>
  <c r="AH29" i="2"/>
  <c r="AK29" i="2"/>
  <c r="AJ29" i="2"/>
  <c r="AM29" i="2"/>
  <c r="AL29" i="2"/>
  <c r="AO29" i="2"/>
  <c r="AN29" i="2"/>
  <c r="AQ29" i="2"/>
  <c r="AP29" i="2"/>
  <c r="AS29" i="2"/>
  <c r="AR29" i="2"/>
  <c r="AU29" i="2"/>
  <c r="AT29" i="2"/>
  <c r="AV29" i="2"/>
  <c r="AV30" i="2"/>
  <c r="E31" i="2"/>
  <c r="D31" i="2"/>
  <c r="G31" i="2"/>
  <c r="F31" i="2"/>
  <c r="I31" i="2"/>
  <c r="H31" i="2"/>
  <c r="K31" i="2"/>
  <c r="J31" i="2"/>
  <c r="M31" i="2"/>
  <c r="L31" i="2"/>
  <c r="O31" i="2"/>
  <c r="N31" i="2"/>
  <c r="Q31" i="2"/>
  <c r="P31" i="2"/>
  <c r="S31" i="2"/>
  <c r="R31" i="2"/>
  <c r="U31" i="2"/>
  <c r="T31" i="2"/>
  <c r="W31" i="2"/>
  <c r="V31" i="2"/>
  <c r="Y31" i="2"/>
  <c r="X31" i="2"/>
  <c r="AA31" i="2"/>
  <c r="Z31" i="2"/>
  <c r="AC31" i="2"/>
  <c r="AB31" i="2"/>
  <c r="AE31" i="2"/>
  <c r="AD31" i="2"/>
  <c r="AG31" i="2"/>
  <c r="AF31" i="2"/>
  <c r="AI31" i="2"/>
  <c r="AH31" i="2"/>
  <c r="AK31" i="2"/>
  <c r="AJ31" i="2"/>
  <c r="AM31" i="2"/>
  <c r="AL31" i="2"/>
  <c r="AO31" i="2"/>
  <c r="AN31" i="2"/>
  <c r="AQ31" i="2"/>
  <c r="AP31" i="2"/>
  <c r="AS31" i="2"/>
  <c r="AR31" i="2"/>
  <c r="AU31" i="2"/>
  <c r="AT31" i="2"/>
  <c r="AV31" i="2"/>
  <c r="E32" i="2"/>
  <c r="D32" i="2"/>
  <c r="G32" i="2"/>
  <c r="F32" i="2"/>
  <c r="I32" i="2"/>
  <c r="H32" i="2"/>
  <c r="K32" i="2"/>
  <c r="J32" i="2"/>
  <c r="M32" i="2"/>
  <c r="L32" i="2"/>
  <c r="O32" i="2"/>
  <c r="N32" i="2"/>
  <c r="Q32" i="2"/>
  <c r="P32" i="2"/>
  <c r="S32" i="2"/>
  <c r="R32" i="2"/>
  <c r="U32" i="2"/>
  <c r="T32" i="2"/>
  <c r="W32" i="2"/>
  <c r="V32" i="2"/>
  <c r="Y32" i="2"/>
  <c r="X32" i="2"/>
  <c r="AA32" i="2"/>
  <c r="Z32" i="2"/>
  <c r="AC32" i="2"/>
  <c r="AB32" i="2"/>
  <c r="AE32" i="2"/>
  <c r="AD32" i="2"/>
  <c r="AG32" i="2"/>
  <c r="AF32" i="2"/>
  <c r="AI32" i="2"/>
  <c r="AH32" i="2"/>
  <c r="AK32" i="2"/>
  <c r="AJ32" i="2"/>
  <c r="AM32" i="2"/>
  <c r="AL32" i="2"/>
  <c r="AO32" i="2"/>
  <c r="AN32" i="2"/>
  <c r="AQ32" i="2"/>
  <c r="AP32" i="2"/>
  <c r="AS32" i="2"/>
  <c r="AR32" i="2"/>
  <c r="AU32" i="2"/>
  <c r="AT32" i="2"/>
  <c r="AV32" i="2"/>
  <c r="AV33" i="2"/>
  <c r="C32" i="2"/>
  <c r="B32" i="2"/>
  <c r="C31" i="2"/>
  <c r="B31" i="2"/>
  <c r="C29" i="2"/>
  <c r="B29" i="2"/>
  <c r="C28" i="2"/>
  <c r="B28" i="2"/>
  <c r="C26" i="2"/>
  <c r="B26" i="2"/>
  <c r="C25" i="2"/>
  <c r="B25" i="2"/>
</calcChain>
</file>

<file path=xl/comments1.xml><?xml version="1.0" encoding="utf-8"?>
<comments xmlns="http://schemas.openxmlformats.org/spreadsheetml/2006/main">
  <authors>
    <author>Mickaël DA COSTA</author>
  </authors>
  <commentList>
    <comment ref="B2" authorId="0">
      <text>
        <r>
          <rPr>
            <b/>
            <sz val="10"/>
            <color indexed="81"/>
            <rFont val="Calibri"/>
          </rPr>
          <t>3-CLIQUEZ SUR CHRONO LORS DU DEPART (PAS UN VRAI CHRONO : INDIQUE L'HEURE)
4- CLIQUEZ SUR CHAQUE ELEVE AU PASSAGE DES 250m PUIS DU 500m
5- CLIQUEZ SUR RAZ LORSQUE TOUS LES ELEVES ONT FINI LE 1er 500m
6-CLIQUEZ SUR CHRONO POUR LE 2èmE 500 ...</t>
        </r>
      </text>
    </comment>
    <comment ref="BA3" authorId="0">
      <text>
        <r>
          <rPr>
            <sz val="10"/>
            <color indexed="81"/>
            <rFont val="Calibri"/>
          </rPr>
          <t xml:space="preserve">1-CHOISISSEZ LA CLASSE OU ENTRER LE PRENOM DES ELEVES
</t>
        </r>
      </text>
    </comment>
    <comment ref="B18" authorId="0">
      <text>
        <r>
          <rPr>
            <b/>
            <sz val="10"/>
            <color indexed="81"/>
            <rFont val="Calibri"/>
          </rPr>
          <t>2- INDIQUEZ LES STRATEGIES CHOISIES EN COMMENCANT PAR LE 1er ELEVE ET EN CLIQUANT SUR LE N° CORRESPONDANT</t>
        </r>
      </text>
    </comment>
    <comment ref="B22" authorId="0">
      <text>
        <r>
          <rPr>
            <b/>
            <sz val="10"/>
            <color indexed="81"/>
            <rFont val="Calibri"/>
          </rPr>
          <t>METTRE LA NOTE D'ECHAUFFEMENT EN UTILISANT LES BOUTONS CHIFFRES</t>
        </r>
      </text>
    </comment>
  </commentList>
</comments>
</file>

<file path=xl/sharedStrings.xml><?xml version="1.0" encoding="utf-8"?>
<sst xmlns="http://schemas.openxmlformats.org/spreadsheetml/2006/main" count="448" uniqueCount="241">
  <si>
    <t>DUREE</t>
  </si>
  <si>
    <t>Mickael</t>
  </si>
  <si>
    <t>Haykel</t>
  </si>
  <si>
    <t>TELEC</t>
  </si>
  <si>
    <t>1PROE</t>
  </si>
  <si>
    <t>TGA</t>
  </si>
  <si>
    <t>1EVS</t>
  </si>
  <si>
    <t>1GA</t>
  </si>
  <si>
    <t>1TU</t>
  </si>
  <si>
    <t>NOMS</t>
  </si>
  <si>
    <t>PRENOMS</t>
  </si>
  <si>
    <t>Abdelbasset</t>
  </si>
  <si>
    <t>Abdelwahid</t>
  </si>
  <si>
    <t>Bertile</t>
  </si>
  <si>
    <t>Abir</t>
  </si>
  <si>
    <t>Camille</t>
  </si>
  <si>
    <t>Amir</t>
  </si>
  <si>
    <t>Alen</t>
  </si>
  <si>
    <t>Ali</t>
  </si>
  <si>
    <t>Chirine</t>
  </si>
  <si>
    <t>Adama</t>
  </si>
  <si>
    <t>Emilie</t>
  </si>
  <si>
    <t>Badrane</t>
  </si>
  <si>
    <t>Bilal</t>
  </si>
  <si>
    <t>Fares</t>
  </si>
  <si>
    <t>Isma</t>
  </si>
  <si>
    <t>Elfeta</t>
  </si>
  <si>
    <t>Gehna</t>
  </si>
  <si>
    <t>Emre</t>
  </si>
  <si>
    <t>Christian</t>
  </si>
  <si>
    <t>Gilles</t>
  </si>
  <si>
    <t>Jihenne</t>
  </si>
  <si>
    <t>Faiz</t>
  </si>
  <si>
    <t>Ismeta</t>
  </si>
  <si>
    <t>Hedi</t>
  </si>
  <si>
    <t>Halis</t>
  </si>
  <si>
    <t>Kandji</t>
  </si>
  <si>
    <t>Janette</t>
  </si>
  <si>
    <t>Mansour</t>
  </si>
  <si>
    <t>Laurent</t>
  </si>
  <si>
    <t>Mohamed</t>
  </si>
  <si>
    <t>Kenza</t>
  </si>
  <si>
    <t>Hocine</t>
  </si>
  <si>
    <t>Jenna</t>
  </si>
  <si>
    <t>Mounia</t>
  </si>
  <si>
    <t>Khayra</t>
  </si>
  <si>
    <t>Imen</t>
  </si>
  <si>
    <t>Juliana</t>
  </si>
  <si>
    <t>Mustafa</t>
  </si>
  <si>
    <t>Salim</t>
  </si>
  <si>
    <t>Liddia</t>
  </si>
  <si>
    <t>Jenny</t>
  </si>
  <si>
    <t>Kelly</t>
  </si>
  <si>
    <t>Sombate rothanak</t>
  </si>
  <si>
    <t>Willy</t>
  </si>
  <si>
    <t>Phi tram</t>
  </si>
  <si>
    <t>Louiza</t>
  </si>
  <si>
    <t>Jennyline</t>
  </si>
  <si>
    <t>Laura</t>
  </si>
  <si>
    <t>Wail</t>
  </si>
  <si>
    <t>Ryad</t>
  </si>
  <si>
    <t>Lydia</t>
  </si>
  <si>
    <t>Kévin</t>
  </si>
  <si>
    <t>Lea</t>
  </si>
  <si>
    <t>Yohann</t>
  </si>
  <si>
    <t>Xhorxh</t>
  </si>
  <si>
    <t>Margarita</t>
  </si>
  <si>
    <t>Melvine</t>
  </si>
  <si>
    <t>Linda</t>
  </si>
  <si>
    <t>Zayd</t>
  </si>
  <si>
    <t>Yassine</t>
  </si>
  <si>
    <t>Mouna</t>
  </si>
  <si>
    <t>Nesrine</t>
  </si>
  <si>
    <t>Maïssane</t>
  </si>
  <si>
    <t>Nadia</t>
  </si>
  <si>
    <t>Ruth</t>
  </si>
  <si>
    <t>Mélinda</t>
  </si>
  <si>
    <t>Naila</t>
  </si>
  <si>
    <t>Sabrina</t>
  </si>
  <si>
    <t>Meltem</t>
  </si>
  <si>
    <t>Naoures</t>
  </si>
  <si>
    <t>Sandra</t>
  </si>
  <si>
    <t>Morgane</t>
  </si>
  <si>
    <t>Nessrine</t>
  </si>
  <si>
    <t>Siwar</t>
  </si>
  <si>
    <t>Naomie</t>
  </si>
  <si>
    <t>Noemie</t>
  </si>
  <si>
    <t>Suleyman</t>
  </si>
  <si>
    <t>Nejma</t>
  </si>
  <si>
    <t>Sarinece</t>
  </si>
  <si>
    <t>Nore-ymen</t>
  </si>
  <si>
    <t>Sofia</t>
  </si>
  <si>
    <t>Rachda</t>
  </si>
  <si>
    <t>Thais sirine</t>
  </si>
  <si>
    <t>Sauraya</t>
  </si>
  <si>
    <t>Victoria</t>
  </si>
  <si>
    <t>Sibel</t>
  </si>
  <si>
    <t>Wiem</t>
  </si>
  <si>
    <t>Wacilla</t>
  </si>
  <si>
    <t>Ynès</t>
  </si>
  <si>
    <t>Yosr</t>
  </si>
  <si>
    <t>Zineb</t>
  </si>
  <si>
    <t>Zekiye</t>
  </si>
  <si>
    <t>TEMPS TOUR</t>
  </si>
  <si>
    <t>Classe</t>
  </si>
  <si>
    <t>LONGUEUR PISTE</t>
  </si>
  <si>
    <t>PTS /100m</t>
  </si>
  <si>
    <t>15"</t>
  </si>
  <si>
    <t>30"</t>
  </si>
  <si>
    <t>45"</t>
  </si>
  <si>
    <t>1'</t>
  </si>
  <si>
    <t>1'30</t>
  </si>
  <si>
    <t>2'</t>
  </si>
  <si>
    <t>3'</t>
  </si>
  <si>
    <t>5'</t>
  </si>
  <si>
    <t>6'</t>
  </si>
  <si>
    <t>8'</t>
  </si>
  <si>
    <t>10'</t>
  </si>
  <si>
    <t>12'</t>
  </si>
  <si>
    <t>15'</t>
  </si>
  <si>
    <t>18'</t>
  </si>
  <si>
    <t>20'</t>
  </si>
  <si>
    <t>25'</t>
  </si>
  <si>
    <t>30'</t>
  </si>
  <si>
    <t>35'</t>
  </si>
  <si>
    <t>40'</t>
  </si>
  <si>
    <t>equivalent secondes</t>
  </si>
  <si>
    <t>DISTANCE PLOTS</t>
  </si>
  <si>
    <t>Plots supp</t>
  </si>
  <si>
    <t>STAGE</t>
  </si>
  <si>
    <t>sexe</t>
  </si>
  <si>
    <t>g</t>
  </si>
  <si>
    <t>f</t>
  </si>
  <si>
    <t>Alexandre</t>
  </si>
  <si>
    <t>Alexis F.</t>
  </si>
  <si>
    <t>Anthony</t>
  </si>
  <si>
    <t>Claudine</t>
  </si>
  <si>
    <t>Emmanuel</t>
  </si>
  <si>
    <t>Fred</t>
  </si>
  <si>
    <t>Gwen</t>
  </si>
  <si>
    <t>Julien</t>
  </si>
  <si>
    <t>Marc-Antoine</t>
  </si>
  <si>
    <t>Marco</t>
  </si>
  <si>
    <t>Nathalie</t>
  </si>
  <si>
    <t>Nico Afriat</t>
  </si>
  <si>
    <t>Nico Podu</t>
  </si>
  <si>
    <t>Olivier</t>
  </si>
  <si>
    <t>Pascal</t>
  </si>
  <si>
    <t>Phil G.</t>
  </si>
  <si>
    <t>Philippe G.</t>
  </si>
  <si>
    <t>Stef</t>
  </si>
  <si>
    <t>Thomas</t>
  </si>
  <si>
    <t>Tristan</t>
  </si>
  <si>
    <t>Xav</t>
  </si>
  <si>
    <t>CC</t>
  </si>
  <si>
    <t>Barby</t>
  </si>
  <si>
    <t>Jo</t>
  </si>
  <si>
    <t>Nico T.</t>
  </si>
  <si>
    <t>Steven</t>
  </si>
  <si>
    <t>Cyrilinou</t>
  </si>
  <si>
    <t>Mick</t>
  </si>
  <si>
    <t>vivien</t>
  </si>
  <si>
    <t>eric</t>
  </si>
  <si>
    <t>3x500</t>
  </si>
  <si>
    <t>1er 500</t>
  </si>
  <si>
    <t>3è 500</t>
  </si>
  <si>
    <t>2è 500</t>
  </si>
  <si>
    <t>3x500 G</t>
  </si>
  <si>
    <t>3x500 F</t>
  </si>
  <si>
    <t>NOTE /3</t>
  </si>
  <si>
    <t>Echauffement</t>
  </si>
  <si>
    <t>NOTE /20</t>
  </si>
  <si>
    <t>Vitesse 250</t>
  </si>
  <si>
    <t>Vitesse 1er 500</t>
  </si>
  <si>
    <t>Vitesse 
2è 500</t>
  </si>
  <si>
    <t>Vitesse 
3è 500</t>
  </si>
  <si>
    <t>COMPÉTENCES  ATTENDUES</t>
  </si>
  <si>
    <t>PRINCIPES D’ÉLABORATION DE L’ÉPREUVE</t>
  </si>
  <si>
    <t>POINTS À AFFECTER</t>
  </si>
  <si>
    <t>ÉLÉMENTS À ÉVALUER</t>
  </si>
  <si>
    <r>
      <rPr>
        <b/>
        <sz val="8"/>
        <rFont val="Calibri"/>
        <scheme val="minor"/>
      </rPr>
      <t xml:space="preserve">COMPETENCE DE NIVEAU 3 EN COURS D’ACQUISITION
</t>
    </r>
    <r>
      <rPr>
        <sz val="9"/>
        <rFont val="Calibri"/>
        <scheme val="minor"/>
      </rPr>
      <t>de 00 à 09 pts</t>
    </r>
  </si>
  <si>
    <r>
      <rPr>
        <b/>
        <sz val="14"/>
        <rFont val="Calibri"/>
        <family val="2"/>
        <scheme val="minor"/>
      </rPr>
      <t>COMPETENCE DE NIVEAU 3 ACQUISE
de 10 à 20 pts</t>
    </r>
  </si>
  <si>
    <t>NOTE/14</t>
  </si>
  <si>
    <t>Note /14</t>
  </si>
  <si>
    <t>Stratégie course</t>
  </si>
  <si>
    <t>STRATEGIE CHOISIE</t>
  </si>
  <si>
    <t>RESPECT</t>
  </si>
  <si>
    <t>Ecart de 3" toléré pour 2 courses de même vitesse</t>
  </si>
  <si>
    <t>1" minimum entre 2 courses de vitesses différentes</t>
  </si>
  <si>
    <t>3C</t>
  </si>
  <si>
    <t>Stratégie N°</t>
  </si>
  <si>
    <t>C1=C2</t>
  </si>
  <si>
    <t>C2=C3</t>
  </si>
  <si>
    <t>C3=C1</t>
  </si>
  <si>
    <t>C1&lt;C2</t>
  </si>
  <si>
    <t>C1&gt;C2</t>
  </si>
  <si>
    <t>C2&gt;C3</t>
  </si>
  <si>
    <t>C2&lt;C3</t>
  </si>
  <si>
    <t>C3&lt;C1</t>
  </si>
  <si>
    <t>C3&gt;C1</t>
  </si>
  <si>
    <t>Régulation</t>
  </si>
  <si>
    <t>oui</t>
  </si>
  <si>
    <t>non</t>
  </si>
  <si>
    <t>2C+R</t>
  </si>
  <si>
    <t>3C+R</t>
  </si>
  <si>
    <t>C2=C1</t>
  </si>
  <si>
    <t>C1=C3</t>
  </si>
  <si>
    <t>s</t>
  </si>
  <si>
    <t>RESULTAT</t>
  </si>
  <si>
    <t>Regulation</t>
  </si>
  <si>
    <t>2C</t>
  </si>
  <si>
    <t>0c</t>
  </si>
  <si>
    <t>Projet 3x500</t>
  </si>
  <si>
    <t>POINT/1</t>
  </si>
  <si>
    <t>C2&lt;C1</t>
  </si>
  <si>
    <t>C3&lt;C2</t>
  </si>
  <si>
    <t>En Temps</t>
  </si>
  <si>
    <t>C3=C2</t>
  </si>
  <si>
    <t>En temps</t>
  </si>
  <si>
    <t>REGULATION (même si identique)</t>
  </si>
  <si>
    <t>Modifier les élèves (équipes) si besoin</t>
  </si>
  <si>
    <t>DEMI-FOND N4 BAC GT</t>
  </si>
  <si>
    <t>Pour produire la meilleure performance, se préparer et récupérer efficacement de l’effort sur une série de courses dont l’allure est anticipée.</t>
  </si>
  <si>
    <t>Le candidat réalise 3 courses (C1, C2, C3) de 500m (récupération de 10 mn maximum entre chaque 500 mètres) chronométrées par un enseignant à la seconde. Le candidat annonce avant son départ le temps estimé de C1 et sa stratégie de course parmi celles proposées ci-dessous. ll peut réguler sa stratégie uniquement après C1.
Les candidats courent sans montre ni chronomètre mais un temps de passage leur est communiqué aux 250 m (pour C1 et C2)
Le temps cumulé compte pour 70 % de la note.
L’échauffement, la récupération et la gestion de l’effort comptent pour 20 %.
Le respect et la régulation de la stratégie de course comptent pour 10 %</t>
  </si>
  <si>
    <t>Temps cumulé pour les trois 500 m réalisés</t>
  </si>
  <si>
    <t>Stratégie de course
Le candidat annonce avant son départ le temps estimé de C1 et sa stratégie de course parmi celles proposées ci-après. Elle peut être régulée exclusivement à l’issue de la course 1.</t>
  </si>
  <si>
    <t>Stratégies proposées.
Elles ne sont pas hiérarchisées entre elles</t>
  </si>
  <si>
    <t>Respect du temps annoncé pour C1 = 1 pt
(Ecart&lt;3sec =1pt;Ecart&gt;3 =0pt)
Respect et régulation de la stratégie de course annoncée</t>
  </si>
  <si>
    <t>Préparation et récupération</t>
  </si>
  <si>
    <t>Aucune stratégie C1-C2 et C2-C3 n’est respectée
0 pt</t>
  </si>
  <si>
    <t>Une stratégie C1-C2 ou C2- C3 est respectée (avec une régulation) :
1 pt</t>
  </si>
  <si>
    <t>Une stratégie C1-C2 ou C2-C3 est respectée (sans régulation) :
2 pts</t>
  </si>
  <si>
    <t>La stratégie C1-C2-C3 est respectée (avec régulation) :
2,5 pts</t>
  </si>
  <si>
    <t>La stratégie C1-C2-C3 est respectée (sans régulation) :
3 pts</t>
  </si>
  <si>
    <t>Les schémas représentent graphiquement les variations de vitesse d’une course à l’autre (plus vite, moins vite, vitesse égale). Ils correspondent à une stratégie de course.
Exemple :
Schéma choisi =
Stratégie de course = deuxième course moins rapide que la première, troisième course à la même vitesse que la deuxième</t>
  </si>
  <si>
    <t>Mise en train désordonnée.
Mobilisations articulaires incomplètes. Activité irrégulière pendant les phases de récupération.
0 pt</t>
  </si>
  <si>
    <t>Mise en train progressive.
Utilise des allures de son 500m. Mobilisations articulaires ciblées. Récupération active immédiatement après l’effort.
1 pt</t>
  </si>
  <si>
    <t>Mise en train progressive et continue.
Mobilisations articulaires complètes et adaptées à l’épreuve. Récupération intégrant une mise en activité pour le 2ème et le 3ème 500m.
2 pts</t>
  </si>
  <si>
    <t>mika</t>
  </si>
  <si>
    <t>mickael</t>
  </si>
  <si>
    <t>NOTE PREPARATION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</si>
</sst>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0.0"/>
  </numFmts>
  <fonts count="43" x14ac:knownFonts="1">
    <font>
      <sz val="12"/>
      <color theme="1"/>
      <name val="Calibri"/>
      <family val="2"/>
      <scheme val="minor"/>
    </font>
    <font>
      <sz val="8"/>
      <color theme="1"/>
      <name val="Calibri"/>
      <family val="2"/>
      <scheme val="minor"/>
    </font>
    <font>
      <sz val="11"/>
      <color theme="0"/>
      <name val="Calibri"/>
      <family val="2"/>
      <scheme val="minor"/>
    </font>
    <font>
      <sz val="10"/>
      <color theme="1"/>
      <name val="Calibri"/>
      <family val="2"/>
      <scheme val="minor"/>
    </font>
    <font>
      <sz val="7"/>
      <color rgb="FFFF0000"/>
      <name val="Calibri"/>
      <family val="2"/>
      <scheme val="minor"/>
    </font>
    <font>
      <sz val="16"/>
      <color theme="1"/>
      <name val="Calibri"/>
      <family val="2"/>
      <scheme val="minor"/>
    </font>
    <font>
      <sz val="12"/>
      <color theme="0"/>
      <name val="Calibri"/>
      <family val="2"/>
      <scheme val="minor"/>
    </font>
    <font>
      <sz val="14"/>
      <color theme="1"/>
      <name val="Calibri"/>
      <family val="2"/>
      <scheme val="minor"/>
    </font>
    <font>
      <sz val="9"/>
      <color theme="1"/>
      <name val="Calibri"/>
      <family val="2"/>
      <scheme val="minor"/>
    </font>
    <font>
      <sz val="18"/>
      <color theme="1"/>
      <name val="Calibri"/>
      <family val="2"/>
      <scheme val="minor"/>
    </font>
    <font>
      <sz val="14"/>
      <color theme="0"/>
      <name val="Calibri"/>
      <family val="2"/>
      <scheme val="minor"/>
    </font>
    <font>
      <sz val="18"/>
      <color theme="0"/>
      <name val="Calibri"/>
      <family val="2"/>
      <scheme val="minor"/>
    </font>
    <font>
      <sz val="8"/>
      <color theme="0"/>
      <name val="Calibri"/>
      <family val="2"/>
      <scheme val="minor"/>
    </font>
    <font>
      <sz val="16"/>
      <color theme="0"/>
      <name val="Calibri"/>
      <family val="2"/>
      <scheme val="minor"/>
    </font>
    <font>
      <sz val="7"/>
      <color theme="0"/>
      <name val="Calibri"/>
      <family val="2"/>
      <scheme val="minor"/>
    </font>
    <font>
      <sz val="10"/>
      <color theme="0"/>
      <name val="Calibri"/>
      <family val="2"/>
      <scheme val="minor"/>
    </font>
    <font>
      <sz val="9"/>
      <color theme="0"/>
      <name val="Calibri"/>
      <family val="2"/>
      <scheme val="minor"/>
    </font>
    <font>
      <sz val="16"/>
      <color rgb="FFC00000"/>
      <name val="Calibri"/>
      <family val="2"/>
      <scheme val="minor"/>
    </font>
    <font>
      <sz val="7"/>
      <color rgb="FFC00000"/>
      <name val="Calibri"/>
      <family val="2"/>
      <scheme val="minor"/>
    </font>
    <font>
      <sz val="11"/>
      <color rgb="FFC00000"/>
      <name val="Calibri"/>
      <family val="2"/>
      <scheme val="minor"/>
    </font>
    <font>
      <sz val="36"/>
      <color theme="0"/>
      <name val="Calibri"/>
      <family val="2"/>
      <scheme val="minor"/>
    </font>
    <font>
      <sz val="9"/>
      <color rgb="FFC00000"/>
      <name val="Calibri"/>
      <family val="2"/>
      <scheme val="minor"/>
    </font>
    <font>
      <sz val="12"/>
      <color rgb="FFC00000"/>
      <name val="Calibri"/>
      <family val="2"/>
      <scheme val="minor"/>
    </font>
    <font>
      <b/>
      <sz val="10"/>
      <color theme="0"/>
      <name val="Harrington"/>
    </font>
    <font>
      <sz val="14"/>
      <color rgb="FFC00000"/>
      <name val="Calibri"/>
      <family val="2"/>
      <scheme val="minor"/>
    </font>
    <font>
      <sz val="14"/>
      <color rgb="FF00B0F0"/>
      <name val="Calibri"/>
      <family val="2"/>
      <scheme val="minor"/>
    </font>
    <font>
      <b/>
      <sz val="8"/>
      <name val="Calibri"/>
      <scheme val="minor"/>
    </font>
    <font>
      <sz val="9"/>
      <name val="Calibri"/>
      <scheme val="minor"/>
    </font>
    <font>
      <b/>
      <sz val="9"/>
      <name val="Calibri"/>
      <scheme val="minor"/>
    </font>
    <font>
      <b/>
      <sz val="14"/>
      <name val="Calibri"/>
      <family val="2"/>
      <scheme val="minor"/>
    </font>
    <font>
      <b/>
      <sz val="12"/>
      <name val="Calibri"/>
      <family val="2"/>
      <scheme val="minor"/>
    </font>
    <font>
      <sz val="11"/>
      <color theme="1"/>
      <name val="Calibri"/>
      <family val="2"/>
      <scheme val="minor"/>
    </font>
    <font>
      <sz val="20"/>
      <color theme="0"/>
      <name val="Calibri"/>
      <family val="2"/>
      <scheme val="minor"/>
    </font>
    <font>
      <sz val="26"/>
      <color theme="0"/>
      <name val="Calibri"/>
      <family val="2"/>
      <scheme val="minor"/>
    </font>
    <font>
      <sz val="26"/>
      <color rgb="FF00B0F0"/>
      <name val="Calibri"/>
      <family val="2"/>
      <scheme val="minor"/>
    </font>
    <font>
      <sz val="26"/>
      <color theme="1"/>
      <name val="Calibri"/>
      <family val="2"/>
      <scheme val="minor"/>
    </font>
    <font>
      <sz val="10"/>
      <color indexed="81"/>
      <name val="Calibri"/>
    </font>
    <font>
      <b/>
      <sz val="10"/>
      <color indexed="81"/>
      <name val="Calibri"/>
    </font>
    <font>
      <sz val="8"/>
      <color rgb="FFC00000"/>
      <name val="Calibri"/>
      <family val="2"/>
      <scheme val="minor"/>
    </font>
    <font>
      <sz val="22"/>
      <color theme="1"/>
      <name val="Calibri"/>
      <family val="2"/>
      <scheme val="minor"/>
    </font>
    <font>
      <b/>
      <sz val="16"/>
      <color theme="1"/>
      <name val="Calibri"/>
      <family val="2"/>
      <scheme val="minor"/>
    </font>
    <font>
      <b/>
      <sz val="24"/>
      <name val="Calibri"/>
      <family val="2"/>
      <scheme val="minor"/>
    </font>
    <font>
      <b/>
      <sz val="11"/>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B050"/>
        <bgColor indexed="64"/>
      </patternFill>
    </fill>
    <fill>
      <patternFill patternType="solid">
        <fgColor theme="1"/>
        <bgColor indexed="64"/>
      </patternFill>
    </fill>
    <fill>
      <patternFill patternType="solid">
        <fgColor rgb="FFFF2F92"/>
        <bgColor indexed="64"/>
      </patternFill>
    </fill>
    <fill>
      <patternFill patternType="solid">
        <fgColor rgb="FFFF8AD8"/>
        <bgColor indexed="64"/>
      </patternFill>
    </fill>
    <fill>
      <patternFill patternType="solid">
        <fgColor rgb="FF00FA00"/>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thin">
        <color auto="1"/>
      </top>
      <bottom/>
      <diagonal/>
    </border>
    <border>
      <left/>
      <right style="thin">
        <color theme="0"/>
      </right>
      <top/>
      <bottom/>
      <diagonal/>
    </border>
    <border>
      <left/>
      <right/>
      <top/>
      <bottom style="thick">
        <color theme="0"/>
      </bottom>
      <diagonal/>
    </border>
    <border>
      <left/>
      <right/>
      <top/>
      <bottom style="medium">
        <color theme="0"/>
      </bottom>
      <diagonal/>
    </border>
    <border>
      <left/>
      <right style="thin">
        <color theme="0"/>
      </right>
      <top/>
      <bottom style="thin">
        <color auto="1"/>
      </bottom>
      <diagonal/>
    </border>
    <border>
      <left/>
      <right/>
      <top/>
      <bottom style="thin">
        <color auto="1"/>
      </bottom>
      <diagonal/>
    </border>
    <border>
      <left style="medium">
        <color auto="1"/>
      </left>
      <right/>
      <top style="medium">
        <color auto="1"/>
      </top>
      <bottom/>
      <diagonal/>
    </border>
    <border>
      <left/>
      <right style="thin">
        <color theme="0"/>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thin">
        <color theme="0"/>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theme="0"/>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1">
    <xf numFmtId="0" fontId="0" fillId="0" borderId="0"/>
  </cellStyleXfs>
  <cellXfs count="358">
    <xf numFmtId="0" fontId="0" fillId="0" borderId="0" xfId="0"/>
    <xf numFmtId="0" fontId="5" fillId="13" borderId="0" xfId="0" applyFont="1" applyFill="1" applyAlignment="1">
      <alignment horizontal="center" vertical="center"/>
    </xf>
    <xf numFmtId="0" fontId="0" fillId="13" borderId="0" xfId="0" applyFont="1" applyFill="1"/>
    <xf numFmtId="0" fontId="0" fillId="0" borderId="0" xfId="0" applyFont="1" applyFill="1"/>
    <xf numFmtId="0" fontId="6" fillId="7" borderId="0" xfId="0" applyFont="1" applyFill="1"/>
    <xf numFmtId="0" fontId="0" fillId="5" borderId="0" xfId="0" applyFont="1" applyFill="1"/>
    <xf numFmtId="0" fontId="0" fillId="10" borderId="0" xfId="0" applyFont="1" applyFill="1"/>
    <xf numFmtId="0" fontId="0" fillId="14" borderId="0" xfId="0" applyFont="1" applyFill="1"/>
    <xf numFmtId="0" fontId="0" fillId="9" borderId="0" xfId="0" applyFont="1" applyFill="1"/>
    <xf numFmtId="0" fontId="6" fillId="6" borderId="0" xfId="0" applyFont="1" applyFill="1"/>
    <xf numFmtId="0" fontId="0" fillId="4" borderId="0" xfId="0" applyFont="1" applyFill="1"/>
    <xf numFmtId="0" fontId="6" fillId="11" borderId="0" xfId="0" applyFont="1" applyFill="1"/>
    <xf numFmtId="0" fontId="0" fillId="13" borderId="0" xfId="0" applyFill="1"/>
    <xf numFmtId="0" fontId="6" fillId="8"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6" fillId="13" borderId="0" xfId="0" applyFont="1" applyFill="1" applyAlignment="1">
      <alignment horizontal="center" vertical="center"/>
    </xf>
    <xf numFmtId="0" fontId="6" fillId="13" borderId="0" xfId="0" applyFont="1" applyFill="1"/>
    <xf numFmtId="0" fontId="13" fillId="1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0" fillId="0" borderId="0" xfId="0" applyNumberFormat="1" applyFont="1" applyFill="1"/>
    <xf numFmtId="0" fontId="6" fillId="13" borderId="0" xfId="0" applyFont="1" applyFill="1" applyProtection="1">
      <protection locked="0"/>
    </xf>
    <xf numFmtId="45" fontId="0" fillId="3" borderId="1" xfId="0" applyNumberFormat="1" applyFont="1" applyFill="1" applyBorder="1" applyAlignment="1">
      <alignment horizontal="center" vertical="center" wrapText="1"/>
    </xf>
    <xf numFmtId="21" fontId="0" fillId="3" borderId="1" xfId="0" applyNumberFormat="1" applyFont="1" applyFill="1" applyBorder="1" applyAlignment="1">
      <alignment horizontal="center" vertical="center" wrapText="1"/>
    </xf>
    <xf numFmtId="0" fontId="0" fillId="13" borderId="0" xfId="0" applyFont="1" applyFill="1" applyAlignment="1">
      <alignment horizontal="center" vertical="center"/>
    </xf>
    <xf numFmtId="0" fontId="9" fillId="13" borderId="0" xfId="0" applyFont="1" applyFill="1" applyBorder="1" applyAlignment="1" applyProtection="1">
      <alignment horizontal="center" vertical="center" shrinkToFit="1"/>
      <protection locked="0"/>
    </xf>
    <xf numFmtId="0" fontId="9" fillId="5" borderId="0" xfId="0" applyFont="1" applyFill="1" applyBorder="1" applyAlignment="1" applyProtection="1">
      <alignment horizontal="center" vertical="center" shrinkToFit="1"/>
      <protection locked="0"/>
    </xf>
    <xf numFmtId="0" fontId="9" fillId="3" borderId="0" xfId="0"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28" fillId="0" borderId="24" xfId="0" applyFont="1" applyFill="1" applyBorder="1" applyAlignment="1">
      <alignment horizontal="center" vertical="center" wrapText="1"/>
    </xf>
    <xf numFmtId="0" fontId="6" fillId="10" borderId="0" xfId="0" applyFont="1" applyFill="1" applyAlignment="1">
      <alignment horizontal="center" vertical="center"/>
    </xf>
    <xf numFmtId="0" fontId="13" fillId="10" borderId="0" xfId="0" applyFont="1" applyFill="1" applyAlignment="1">
      <alignment horizontal="center" vertical="center"/>
    </xf>
    <xf numFmtId="0" fontId="9" fillId="10" borderId="7" xfId="0" applyFont="1" applyFill="1" applyBorder="1" applyAlignment="1" applyProtection="1">
      <alignment horizontal="center" vertical="center" shrinkToFit="1"/>
      <protection locked="0"/>
    </xf>
    <xf numFmtId="0" fontId="9" fillId="10" borderId="0" xfId="0" applyFont="1" applyFill="1" applyBorder="1" applyAlignment="1" applyProtection="1">
      <alignment horizontal="center" vertical="center" shrinkToFit="1"/>
      <protection locked="0"/>
    </xf>
    <xf numFmtId="0" fontId="9" fillId="12" borderId="0" xfId="0" applyFont="1" applyFill="1" applyBorder="1" applyAlignment="1" applyProtection="1">
      <alignment horizontal="center" vertical="center" shrinkToFit="1"/>
      <protection locked="0"/>
    </xf>
    <xf numFmtId="0" fontId="9" fillId="8" borderId="0" xfId="0" applyFont="1" applyFill="1" applyBorder="1" applyAlignment="1" applyProtection="1">
      <alignment horizontal="center" vertical="center" shrinkToFit="1"/>
      <protection locked="0"/>
    </xf>
    <xf numFmtId="0" fontId="6" fillId="3" borderId="1" xfId="0" applyFont="1" applyFill="1" applyBorder="1" applyAlignment="1">
      <alignment horizontal="center" vertical="center" wrapText="1"/>
    </xf>
    <xf numFmtId="45" fontId="6" fillId="10" borderId="7" xfId="0" applyNumberFormat="1" applyFont="1" applyFill="1" applyBorder="1" applyAlignment="1" applyProtection="1">
      <alignment horizontal="center" vertical="center" shrinkToFit="1"/>
      <protection locked="0"/>
    </xf>
    <xf numFmtId="45" fontId="6" fillId="3" borderId="0" xfId="0" applyNumberFormat="1" applyFont="1" applyFill="1" applyBorder="1" applyAlignment="1" applyProtection="1">
      <alignment horizontal="center" vertical="center" shrinkToFit="1"/>
      <protection locked="0"/>
    </xf>
    <xf numFmtId="45" fontId="6" fillId="10" borderId="0" xfId="0" applyNumberFormat="1" applyFont="1" applyFill="1" applyBorder="1" applyAlignment="1" applyProtection="1">
      <alignment horizontal="center" vertical="center" shrinkToFit="1"/>
      <protection locked="0"/>
    </xf>
    <xf numFmtId="45" fontId="6" fillId="13" borderId="0" xfId="0" applyNumberFormat="1" applyFont="1" applyFill="1" applyBorder="1" applyAlignment="1" applyProtection="1">
      <alignment horizontal="center" vertical="center" shrinkToFit="1"/>
      <protection locked="0"/>
    </xf>
    <xf numFmtId="45" fontId="6" fillId="12" borderId="0" xfId="0" applyNumberFormat="1" applyFont="1" applyFill="1" applyBorder="1" applyAlignment="1" applyProtection="1">
      <alignment horizontal="center" vertical="center" shrinkToFit="1"/>
      <protection locked="0"/>
    </xf>
    <xf numFmtId="45" fontId="6" fillId="3" borderId="0" xfId="0" applyNumberFormat="1" applyFont="1" applyFill="1" applyBorder="1" applyAlignment="1" applyProtection="1">
      <alignment horizontal="center" shrinkToFit="1"/>
      <protection locked="0"/>
    </xf>
    <xf numFmtId="45" fontId="6" fillId="12" borderId="0" xfId="0" applyNumberFormat="1" applyFont="1" applyFill="1" applyBorder="1" applyAlignment="1" applyProtection="1">
      <alignment horizontal="center" shrinkToFit="1"/>
      <protection locked="0"/>
    </xf>
    <xf numFmtId="45" fontId="6" fillId="13" borderId="0" xfId="0" applyNumberFormat="1" applyFont="1" applyFill="1" applyBorder="1" applyAlignment="1" applyProtection="1">
      <alignment horizontal="center" shrinkToFit="1"/>
      <protection locked="0"/>
    </xf>
    <xf numFmtId="45" fontId="0" fillId="5" borderId="0" xfId="0" applyNumberFormat="1" applyFont="1" applyFill="1" applyBorder="1" applyAlignment="1" applyProtection="1">
      <alignment horizontal="center" shrinkToFit="1"/>
      <protection locked="0"/>
    </xf>
    <xf numFmtId="45" fontId="0" fillId="3" borderId="0" xfId="0" applyNumberFormat="1" applyFont="1" applyFill="1" applyBorder="1" applyAlignment="1" applyProtection="1">
      <alignment horizontal="center" shrinkToFit="1"/>
      <protection locked="0"/>
    </xf>
    <xf numFmtId="45" fontId="6" fillId="8" borderId="0" xfId="0" applyNumberFormat="1" applyFont="1" applyFill="1" applyBorder="1" applyAlignment="1" applyProtection="1">
      <alignment horizontal="center" shrinkToFit="1"/>
      <protection locked="0"/>
    </xf>
    <xf numFmtId="45" fontId="22" fillId="10" borderId="10" xfId="0" applyNumberFormat="1" applyFont="1" applyFill="1" applyBorder="1" applyAlignment="1" applyProtection="1">
      <alignment horizontal="center" vertical="center" shrinkToFit="1"/>
      <protection locked="0"/>
    </xf>
    <xf numFmtId="45" fontId="22" fillId="3" borderId="11" xfId="0" applyNumberFormat="1" applyFont="1" applyFill="1" applyBorder="1" applyAlignment="1" applyProtection="1">
      <alignment horizontal="center" vertical="center" shrinkToFit="1"/>
      <protection locked="0"/>
    </xf>
    <xf numFmtId="45" fontId="22" fillId="10" borderId="11" xfId="0" applyNumberFormat="1" applyFont="1" applyFill="1" applyBorder="1" applyAlignment="1" applyProtection="1">
      <alignment horizontal="center" vertical="center" shrinkToFit="1"/>
      <protection locked="0"/>
    </xf>
    <xf numFmtId="45" fontId="22" fillId="13" borderId="11" xfId="0" applyNumberFormat="1" applyFont="1" applyFill="1" applyBorder="1" applyAlignment="1" applyProtection="1">
      <alignment horizontal="center" vertical="center" shrinkToFit="1"/>
      <protection locked="0"/>
    </xf>
    <xf numFmtId="45" fontId="22" fillId="12" borderId="11" xfId="0" applyNumberFormat="1" applyFont="1" applyFill="1" applyBorder="1" applyAlignment="1" applyProtection="1">
      <alignment horizontal="center" vertical="center" shrinkToFit="1"/>
      <protection locked="0"/>
    </xf>
    <xf numFmtId="45" fontId="22" fillId="3" borderId="11" xfId="0" applyNumberFormat="1" applyFont="1" applyFill="1" applyBorder="1" applyAlignment="1" applyProtection="1">
      <alignment horizontal="center" shrinkToFit="1"/>
      <protection locked="0"/>
    </xf>
    <xf numFmtId="45" fontId="22" fillId="12" borderId="11" xfId="0" applyNumberFormat="1" applyFont="1" applyFill="1" applyBorder="1" applyAlignment="1" applyProtection="1">
      <alignment horizontal="center" shrinkToFit="1"/>
      <protection locked="0"/>
    </xf>
    <xf numFmtId="45" fontId="22" fillId="13" borderId="11" xfId="0" applyNumberFormat="1" applyFont="1" applyFill="1" applyBorder="1" applyAlignment="1" applyProtection="1">
      <alignment horizontal="center" shrinkToFit="1"/>
      <protection locked="0"/>
    </xf>
    <xf numFmtId="45" fontId="22" fillId="5" borderId="11" xfId="0" applyNumberFormat="1" applyFont="1" applyFill="1" applyBorder="1" applyAlignment="1" applyProtection="1">
      <alignment horizontal="center" shrinkToFit="1"/>
      <protection locked="0"/>
    </xf>
    <xf numFmtId="45" fontId="0" fillId="8" borderId="11" xfId="0" applyNumberFormat="1" applyFont="1" applyFill="1" applyBorder="1" applyAlignment="1" applyProtection="1">
      <alignment horizontal="center" shrinkToFit="1"/>
      <protection locked="0"/>
    </xf>
    <xf numFmtId="45" fontId="0" fillId="3" borderId="11" xfId="0" applyNumberFormat="1" applyFont="1" applyFill="1" applyBorder="1" applyAlignment="1" applyProtection="1">
      <alignment horizontal="center" shrinkToFit="1"/>
      <protection locked="0"/>
    </xf>
    <xf numFmtId="45" fontId="6" fillId="3" borderId="14" xfId="0" applyNumberFormat="1" applyFont="1" applyFill="1" applyBorder="1" applyAlignment="1" applyProtection="1">
      <alignment horizontal="center" vertical="center" shrinkToFit="1"/>
      <protection locked="0"/>
    </xf>
    <xf numFmtId="45" fontId="6" fillId="10" borderId="14" xfId="0" applyNumberFormat="1" applyFont="1" applyFill="1" applyBorder="1" applyAlignment="1" applyProtection="1">
      <alignment horizontal="center" vertical="center" shrinkToFit="1"/>
      <protection locked="0"/>
    </xf>
    <xf numFmtId="45" fontId="6" fillId="13" borderId="14" xfId="0" applyNumberFormat="1" applyFont="1" applyFill="1" applyBorder="1" applyAlignment="1" applyProtection="1">
      <alignment horizontal="center" vertical="center" shrinkToFit="1"/>
      <protection locked="0"/>
    </xf>
    <xf numFmtId="45" fontId="6" fillId="12" borderId="14" xfId="0" applyNumberFormat="1" applyFont="1" applyFill="1" applyBorder="1" applyAlignment="1" applyProtection="1">
      <alignment horizontal="center" vertical="center" shrinkToFit="1"/>
      <protection locked="0"/>
    </xf>
    <xf numFmtId="45" fontId="0" fillId="5" borderId="14" xfId="0" applyNumberFormat="1" applyFont="1" applyFill="1" applyBorder="1" applyAlignment="1" applyProtection="1">
      <alignment horizontal="center" vertical="center" shrinkToFit="1"/>
      <protection locked="0"/>
    </xf>
    <xf numFmtId="45" fontId="0" fillId="3" borderId="14" xfId="0" applyNumberFormat="1" applyFont="1" applyFill="1" applyBorder="1" applyAlignment="1" applyProtection="1">
      <alignment horizontal="center" vertical="center" shrinkToFit="1"/>
      <protection locked="0"/>
    </xf>
    <xf numFmtId="45" fontId="6" fillId="8" borderId="14" xfId="0" applyNumberFormat="1" applyFont="1" applyFill="1" applyBorder="1" applyAlignment="1" applyProtection="1">
      <alignment horizontal="center" vertical="center" shrinkToFit="1"/>
      <protection locked="0"/>
    </xf>
    <xf numFmtId="45" fontId="6" fillId="8" borderId="15" xfId="0" applyNumberFormat="1" applyFont="1" applyFill="1" applyBorder="1" applyAlignment="1" applyProtection="1">
      <alignment horizontal="center" vertical="center" shrinkToFit="1"/>
      <protection locked="0"/>
    </xf>
    <xf numFmtId="0" fontId="6" fillId="13" borderId="0" xfId="0" applyFont="1" applyFill="1" applyBorder="1" applyAlignment="1" applyProtection="1">
      <alignment horizontal="center" vertical="center"/>
    </xf>
    <xf numFmtId="0" fontId="1" fillId="2" borderId="0" xfId="0" applyFont="1" applyFill="1" applyProtection="1"/>
    <xf numFmtId="0" fontId="0" fillId="2" borderId="0" xfId="0" applyFill="1" applyProtection="1"/>
    <xf numFmtId="0" fontId="0" fillId="13" borderId="0" xfId="0" applyFill="1" applyProtection="1"/>
    <xf numFmtId="0" fontId="6" fillId="13" borderId="0" xfId="0" applyFont="1" applyFill="1" applyBorder="1" applyProtection="1"/>
    <xf numFmtId="0" fontId="6" fillId="13" borderId="0" xfId="0" applyFont="1" applyFill="1" applyAlignment="1" applyProtection="1">
      <alignment horizontal="center" vertical="center"/>
    </xf>
    <xf numFmtId="0" fontId="6" fillId="13" borderId="0" xfId="0" applyFont="1" applyFill="1" applyProtection="1"/>
    <xf numFmtId="0" fontId="5" fillId="2" borderId="0" xfId="0" applyFont="1" applyFill="1" applyProtection="1"/>
    <xf numFmtId="0" fontId="12" fillId="13" borderId="0" xfId="0" applyFont="1" applyFill="1" applyProtection="1"/>
    <xf numFmtId="0" fontId="17" fillId="13" borderId="0" xfId="0" applyFont="1" applyFill="1" applyAlignment="1" applyProtection="1">
      <alignment horizontal="center" vertical="center"/>
    </xf>
    <xf numFmtId="0" fontId="23" fillId="13" borderId="0" xfId="0" applyFont="1" applyFill="1" applyAlignment="1" applyProtection="1">
      <alignment horizontal="center"/>
    </xf>
    <xf numFmtId="0" fontId="22" fillId="13" borderId="0" xfId="0" applyFont="1" applyFill="1" applyBorder="1" applyAlignment="1" applyProtection="1">
      <alignment horizontal="center" vertical="center" wrapText="1"/>
    </xf>
    <xf numFmtId="0" fontId="5" fillId="10" borderId="8" xfId="0" applyFont="1" applyFill="1" applyBorder="1" applyAlignment="1" applyProtection="1">
      <alignment horizontal="center" vertical="center" textRotation="90"/>
    </xf>
    <xf numFmtId="0" fontId="13" fillId="3" borderId="8" xfId="0" applyFont="1" applyFill="1" applyBorder="1" applyAlignment="1" applyProtection="1">
      <alignment horizontal="center" vertical="center" textRotation="90"/>
    </xf>
    <xf numFmtId="0" fontId="13" fillId="13" borderId="8" xfId="0" applyFont="1" applyFill="1" applyBorder="1" applyAlignment="1" applyProtection="1">
      <alignment horizontal="center" vertical="center" textRotation="90"/>
    </xf>
    <xf numFmtId="0" fontId="5" fillId="12" borderId="8" xfId="0" applyFont="1" applyFill="1" applyBorder="1" applyAlignment="1" applyProtection="1">
      <alignment horizontal="center" vertical="center" textRotation="90"/>
    </xf>
    <xf numFmtId="0" fontId="5" fillId="5" borderId="8" xfId="0" applyFont="1" applyFill="1" applyBorder="1" applyAlignment="1" applyProtection="1">
      <alignment horizontal="center" vertical="center" textRotation="90"/>
    </xf>
    <xf numFmtId="0" fontId="5" fillId="8" borderId="8" xfId="0" applyFont="1" applyFill="1" applyBorder="1" applyAlignment="1" applyProtection="1">
      <alignment horizontal="center" vertical="center" textRotation="90"/>
    </xf>
    <xf numFmtId="0" fontId="13" fillId="13" borderId="0" xfId="0" applyFont="1" applyFill="1" applyBorder="1" applyAlignment="1" applyProtection="1">
      <alignment horizontal="center" vertical="center" textRotation="90"/>
    </xf>
    <xf numFmtId="0" fontId="5" fillId="13" borderId="0" xfId="0" applyFont="1" applyFill="1" applyProtection="1"/>
    <xf numFmtId="0" fontId="6" fillId="13" borderId="0" xfId="0" applyFont="1" applyFill="1" applyAlignment="1" applyProtection="1">
      <alignment horizontal="center" vertical="center" wrapText="1"/>
    </xf>
    <xf numFmtId="0" fontId="12" fillId="13" borderId="0" xfId="0" applyFont="1" applyFill="1" applyBorder="1" applyAlignment="1" applyProtection="1">
      <alignment horizontal="center" vertical="center" wrapText="1"/>
    </xf>
    <xf numFmtId="0" fontId="2" fillId="13" borderId="0" xfId="0" applyFont="1" applyFill="1" applyAlignment="1" applyProtection="1">
      <alignment horizontal="right" vertical="center"/>
    </xf>
    <xf numFmtId="0" fontId="13" fillId="13" borderId="0" xfId="0" applyFont="1" applyFill="1" applyAlignment="1" applyProtection="1">
      <alignment horizontal="center" vertical="center"/>
    </xf>
    <xf numFmtId="0" fontId="10" fillId="13" borderId="0" xfId="0" applyFont="1" applyFill="1" applyBorder="1" applyAlignment="1" applyProtection="1">
      <alignment horizontal="center" vertical="center"/>
    </xf>
    <xf numFmtId="45" fontId="6" fillId="10" borderId="7" xfId="0" applyNumberFormat="1" applyFont="1" applyFill="1" applyBorder="1" applyAlignment="1" applyProtection="1">
      <alignment horizontal="center" vertical="center" shrinkToFit="1"/>
    </xf>
    <xf numFmtId="45" fontId="6" fillId="3" borderId="0" xfId="0" applyNumberFormat="1" applyFont="1" applyFill="1" applyBorder="1" applyAlignment="1" applyProtection="1">
      <alignment horizontal="center" vertical="center" shrinkToFit="1"/>
    </xf>
    <xf numFmtId="45" fontId="6" fillId="10" borderId="0" xfId="0" applyNumberFormat="1" applyFont="1" applyFill="1" applyBorder="1" applyAlignment="1" applyProtection="1">
      <alignment horizontal="center" vertical="center" shrinkToFit="1"/>
    </xf>
    <xf numFmtId="45" fontId="6" fillId="13" borderId="0" xfId="0" applyNumberFormat="1" applyFont="1" applyFill="1" applyBorder="1" applyAlignment="1" applyProtection="1">
      <alignment horizontal="center" vertical="center" shrinkToFit="1"/>
    </xf>
    <xf numFmtId="45" fontId="6" fillId="12" borderId="0" xfId="0" applyNumberFormat="1" applyFont="1" applyFill="1" applyBorder="1" applyAlignment="1" applyProtection="1">
      <alignment horizontal="center" vertical="center" shrinkToFit="1"/>
    </xf>
    <xf numFmtId="0" fontId="14" fillId="13" borderId="0" xfId="0" applyFont="1" applyFill="1" applyBorder="1" applyProtection="1"/>
    <xf numFmtId="0" fontId="14" fillId="13" borderId="0" xfId="0" applyFont="1" applyFill="1" applyProtection="1"/>
    <xf numFmtId="0" fontId="14" fillId="13" borderId="0" xfId="0" applyFont="1" applyFill="1" applyAlignment="1" applyProtection="1">
      <alignment horizontal="center" vertical="center"/>
    </xf>
    <xf numFmtId="0" fontId="4" fillId="2" borderId="0" xfId="0" applyFont="1" applyFill="1" applyProtection="1"/>
    <xf numFmtId="0" fontId="24" fillId="13" borderId="0" xfId="0" applyFont="1" applyFill="1" applyBorder="1" applyAlignment="1" applyProtection="1">
      <alignment horizontal="center" vertical="center"/>
    </xf>
    <xf numFmtId="0" fontId="18" fillId="13" borderId="0" xfId="0" applyFont="1" applyFill="1" applyBorder="1" applyProtection="1"/>
    <xf numFmtId="0" fontId="18" fillId="13" borderId="0" xfId="0" applyFont="1" applyFill="1" applyProtection="1"/>
    <xf numFmtId="0" fontId="18" fillId="13" borderId="0" xfId="0" applyFont="1" applyFill="1" applyAlignment="1" applyProtection="1">
      <alignment horizontal="center" vertical="center"/>
    </xf>
    <xf numFmtId="0" fontId="18" fillId="2" borderId="0" xfId="0" applyFont="1" applyFill="1" applyProtection="1"/>
    <xf numFmtId="0" fontId="11" fillId="13" borderId="0" xfId="0" applyFont="1" applyFill="1" applyBorder="1" applyAlignment="1" applyProtection="1">
      <alignment horizontal="center" vertical="center"/>
    </xf>
    <xf numFmtId="45" fontId="0" fillId="5" borderId="0" xfId="0" applyNumberFormat="1" applyFont="1" applyFill="1" applyBorder="1" applyAlignment="1" applyProtection="1">
      <alignment horizontal="center" vertical="center" shrinkToFit="1"/>
    </xf>
    <xf numFmtId="45" fontId="0" fillId="3" borderId="0" xfId="0" applyNumberFormat="1" applyFont="1" applyFill="1" applyBorder="1" applyAlignment="1" applyProtection="1">
      <alignment horizontal="center" vertical="center" shrinkToFit="1"/>
    </xf>
    <xf numFmtId="45" fontId="6" fillId="8" borderId="0" xfId="0" applyNumberFormat="1" applyFont="1" applyFill="1" applyBorder="1" applyAlignment="1" applyProtection="1">
      <alignment horizontal="center" vertical="center" shrinkToFit="1"/>
    </xf>
    <xf numFmtId="0" fontId="14" fillId="13" borderId="0" xfId="0" applyFont="1" applyFill="1" applyBorder="1" applyAlignment="1" applyProtection="1">
      <alignment vertical="center"/>
    </xf>
    <xf numFmtId="0" fontId="17" fillId="13" borderId="0" xfId="0" applyFont="1" applyFill="1" applyBorder="1" applyAlignment="1" applyProtection="1">
      <alignment horizontal="center" vertical="center"/>
    </xf>
    <xf numFmtId="2" fontId="6" fillId="10" borderId="18" xfId="0" applyNumberFormat="1" applyFont="1" applyFill="1" applyBorder="1" applyAlignment="1" applyProtection="1">
      <alignment horizontal="center" vertical="center" shrinkToFit="1"/>
    </xf>
    <xf numFmtId="2" fontId="6" fillId="3" borderId="19" xfId="0" applyNumberFormat="1" applyFont="1" applyFill="1" applyBorder="1" applyAlignment="1" applyProtection="1">
      <alignment horizontal="center" vertical="center" shrinkToFit="1"/>
    </xf>
    <xf numFmtId="2" fontId="6" fillId="10" borderId="19" xfId="0" applyNumberFormat="1" applyFont="1" applyFill="1" applyBorder="1" applyAlignment="1" applyProtection="1">
      <alignment horizontal="center" vertical="center" shrinkToFit="1"/>
    </xf>
    <xf numFmtId="2" fontId="6" fillId="13" borderId="19" xfId="0" applyNumberFormat="1" applyFont="1" applyFill="1" applyBorder="1" applyAlignment="1" applyProtection="1">
      <alignment horizontal="center" vertical="center" shrinkToFit="1"/>
    </xf>
    <xf numFmtId="2" fontId="6" fillId="12" borderId="19" xfId="0" applyNumberFormat="1" applyFont="1" applyFill="1" applyBorder="1" applyAlignment="1" applyProtection="1">
      <alignment horizontal="center" vertical="center" shrinkToFit="1"/>
    </xf>
    <xf numFmtId="2" fontId="0" fillId="5" borderId="19" xfId="0" applyNumberFormat="1" applyFont="1" applyFill="1" applyBorder="1" applyAlignment="1" applyProtection="1">
      <alignment horizontal="center" vertical="center" shrinkToFit="1"/>
    </xf>
    <xf numFmtId="2" fontId="0" fillId="3" borderId="19" xfId="0" applyNumberFormat="1" applyFont="1" applyFill="1" applyBorder="1" applyAlignment="1" applyProtection="1">
      <alignment horizontal="center" vertical="center" shrinkToFit="1"/>
    </xf>
    <xf numFmtId="2" fontId="6" fillId="8" borderId="19" xfId="0" applyNumberFormat="1" applyFont="1" applyFill="1" applyBorder="1" applyAlignment="1" applyProtection="1">
      <alignment horizontal="center" vertical="center" shrinkToFit="1"/>
    </xf>
    <xf numFmtId="2" fontId="6" fillId="8" borderId="20" xfId="0" applyNumberFormat="1" applyFont="1" applyFill="1" applyBorder="1" applyAlignment="1" applyProtection="1">
      <alignment horizontal="center" vertical="center" shrinkToFit="1"/>
    </xf>
    <xf numFmtId="0" fontId="15" fillId="13" borderId="0" xfId="0" applyFont="1" applyFill="1" applyBorder="1" applyAlignment="1" applyProtection="1">
      <alignment horizontal="left" wrapText="1"/>
    </xf>
    <xf numFmtId="45" fontId="32" fillId="13" borderId="0" xfId="0" applyNumberFormat="1" applyFont="1" applyFill="1" applyBorder="1" applyAlignment="1" applyProtection="1">
      <alignment horizontal="left" vertical="top" shrinkToFit="1"/>
    </xf>
    <xf numFmtId="45" fontId="15" fillId="13" borderId="0" xfId="0" applyNumberFormat="1" applyFont="1" applyFill="1" applyBorder="1" applyAlignment="1" applyProtection="1">
      <alignment horizontal="left" vertical="center" shrinkToFit="1"/>
    </xf>
    <xf numFmtId="0" fontId="21" fillId="13" borderId="0" xfId="0" applyFont="1" applyFill="1" applyBorder="1" applyAlignment="1" applyProtection="1">
      <alignment horizontal="center" vertical="center"/>
    </xf>
    <xf numFmtId="0" fontId="2" fillId="13" borderId="0" xfId="0" applyFont="1" applyFill="1" applyBorder="1" applyAlignment="1" applyProtection="1">
      <alignment horizontal="center" vertical="center"/>
    </xf>
    <xf numFmtId="1" fontId="10" fillId="13" borderId="1" xfId="0" applyNumberFormat="1" applyFont="1" applyFill="1" applyBorder="1" applyAlignment="1" applyProtection="1">
      <alignment horizontal="center" vertical="center" shrinkToFit="1"/>
    </xf>
    <xf numFmtId="1" fontId="24" fillId="13" borderId="0" xfId="0" applyNumberFormat="1" applyFont="1" applyFill="1" applyBorder="1" applyAlignment="1" applyProtection="1">
      <alignment horizontal="center" vertical="center"/>
    </xf>
    <xf numFmtId="0" fontId="19" fillId="13" borderId="0" xfId="0" applyFont="1" applyFill="1" applyBorder="1" applyAlignment="1" applyProtection="1">
      <alignment horizontal="center" vertical="center"/>
    </xf>
    <xf numFmtId="1" fontId="10" fillId="13" borderId="0" xfId="0" applyNumberFormat="1" applyFont="1" applyFill="1" applyBorder="1" applyAlignment="1" applyProtection="1">
      <alignment horizontal="center" vertical="center"/>
    </xf>
    <xf numFmtId="1" fontId="7" fillId="10" borderId="7" xfId="0" applyNumberFormat="1" applyFont="1" applyFill="1" applyBorder="1" applyAlignment="1" applyProtection="1">
      <alignment horizontal="center" vertical="center" shrinkToFit="1"/>
    </xf>
    <xf numFmtId="1" fontId="7" fillId="3" borderId="0" xfId="0" applyNumberFormat="1" applyFont="1" applyFill="1" applyBorder="1" applyAlignment="1" applyProtection="1">
      <alignment horizontal="center" vertical="center" shrinkToFit="1"/>
    </xf>
    <xf numFmtId="1" fontId="7" fillId="10" borderId="0" xfId="0" applyNumberFormat="1" applyFont="1" applyFill="1" applyBorder="1" applyAlignment="1" applyProtection="1">
      <alignment horizontal="center" vertical="center" shrinkToFit="1"/>
    </xf>
    <xf numFmtId="1" fontId="7" fillId="13" borderId="0" xfId="0" applyNumberFormat="1" applyFont="1" applyFill="1" applyBorder="1" applyAlignment="1" applyProtection="1">
      <alignment horizontal="center" vertical="center" shrinkToFit="1"/>
    </xf>
    <xf numFmtId="1" fontId="7" fillId="12" borderId="0" xfId="0" applyNumberFormat="1" applyFont="1" applyFill="1" applyBorder="1" applyAlignment="1" applyProtection="1">
      <alignment horizontal="center" vertical="center" shrinkToFit="1"/>
    </xf>
    <xf numFmtId="1" fontId="7" fillId="5" borderId="0" xfId="0" applyNumberFormat="1" applyFont="1" applyFill="1" applyBorder="1" applyAlignment="1" applyProtection="1">
      <alignment horizontal="center" vertical="center" shrinkToFit="1"/>
    </xf>
    <xf numFmtId="1" fontId="7" fillId="8" borderId="0" xfId="0" applyNumberFormat="1" applyFont="1" applyFill="1" applyBorder="1" applyAlignment="1" applyProtection="1">
      <alignment horizontal="center" vertical="center" shrinkToFit="1"/>
    </xf>
    <xf numFmtId="165" fontId="5" fillId="10" borderId="10" xfId="0" applyNumberFormat="1" applyFont="1" applyFill="1" applyBorder="1" applyAlignment="1" applyProtection="1">
      <alignment horizontal="center" vertical="center" shrinkToFit="1"/>
    </xf>
    <xf numFmtId="165" fontId="5" fillId="3" borderId="11" xfId="0" applyNumberFormat="1" applyFont="1" applyFill="1" applyBorder="1" applyAlignment="1" applyProtection="1">
      <alignment horizontal="center" vertical="center" shrinkToFit="1"/>
    </xf>
    <xf numFmtId="165" fontId="5" fillId="10" borderId="11" xfId="0" applyNumberFormat="1" applyFont="1" applyFill="1" applyBorder="1" applyAlignment="1" applyProtection="1">
      <alignment horizontal="center" vertical="center" shrinkToFit="1"/>
    </xf>
    <xf numFmtId="165" fontId="5" fillId="13" borderId="11" xfId="0" applyNumberFormat="1" applyFont="1" applyFill="1" applyBorder="1" applyAlignment="1" applyProtection="1">
      <alignment horizontal="center" vertical="center" shrinkToFit="1"/>
    </xf>
    <xf numFmtId="165" fontId="5" fillId="12" borderId="11" xfId="0" applyNumberFormat="1" applyFont="1" applyFill="1" applyBorder="1" applyAlignment="1" applyProtection="1">
      <alignment horizontal="center" vertical="center" shrinkToFit="1"/>
    </xf>
    <xf numFmtId="165" fontId="5" fillId="5" borderId="11" xfId="0" applyNumberFormat="1" applyFont="1" applyFill="1" applyBorder="1" applyAlignment="1" applyProtection="1">
      <alignment horizontal="center" vertical="center" shrinkToFit="1"/>
    </xf>
    <xf numFmtId="165" fontId="5" fillId="8" borderId="11" xfId="0" applyNumberFormat="1" applyFont="1" applyFill="1" applyBorder="1" applyAlignment="1" applyProtection="1">
      <alignment horizontal="center" vertical="center" shrinkToFit="1"/>
    </xf>
    <xf numFmtId="0" fontId="10" fillId="13"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10" fillId="13" borderId="5" xfId="0" applyFont="1" applyFill="1" applyBorder="1" applyAlignment="1" applyProtection="1">
      <alignment horizontal="center" vertical="center"/>
    </xf>
    <xf numFmtId="2" fontId="0" fillId="10" borderId="34" xfId="0" applyNumberFormat="1" applyFont="1" applyFill="1" applyBorder="1" applyAlignment="1" applyProtection="1">
      <alignment horizontal="center" vertical="center" shrinkToFit="1"/>
    </xf>
    <xf numFmtId="2" fontId="0" fillId="3" borderId="6" xfId="0" applyNumberFormat="1" applyFont="1" applyFill="1" applyBorder="1" applyAlignment="1" applyProtection="1">
      <alignment horizontal="center" vertical="center" shrinkToFit="1"/>
    </xf>
    <xf numFmtId="2" fontId="0" fillId="10" borderId="6" xfId="0" applyNumberFormat="1" applyFont="1" applyFill="1" applyBorder="1" applyAlignment="1" applyProtection="1">
      <alignment horizontal="center" vertical="center" shrinkToFit="1"/>
    </xf>
    <xf numFmtId="2" fontId="0" fillId="13" borderId="6" xfId="0" applyNumberFormat="1" applyFont="1" applyFill="1" applyBorder="1" applyAlignment="1" applyProtection="1">
      <alignment horizontal="center" vertical="center" shrinkToFit="1"/>
    </xf>
    <xf numFmtId="2" fontId="0" fillId="12" borderId="6" xfId="0" applyNumberFormat="1" applyFont="1" applyFill="1" applyBorder="1" applyAlignment="1" applyProtection="1">
      <alignment horizontal="center" vertical="center" shrinkToFit="1"/>
    </xf>
    <xf numFmtId="2" fontId="0" fillId="5" borderId="6" xfId="0" applyNumberFormat="1" applyFont="1" applyFill="1" applyBorder="1" applyAlignment="1" applyProtection="1">
      <alignment horizontal="center" vertical="center" shrinkToFit="1"/>
    </xf>
    <xf numFmtId="2" fontId="0" fillId="8" borderId="6" xfId="0" applyNumberFormat="1" applyFont="1" applyFill="1" applyBorder="1" applyAlignment="1" applyProtection="1">
      <alignment horizontal="center" vertical="center" shrinkToFit="1"/>
    </xf>
    <xf numFmtId="0" fontId="6" fillId="13" borderId="36" xfId="0" applyFont="1" applyFill="1" applyBorder="1" applyAlignment="1" applyProtection="1">
      <alignment horizontal="center" vertical="center"/>
    </xf>
    <xf numFmtId="2" fontId="15" fillId="10" borderId="7" xfId="0" applyNumberFormat="1"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shrinkToFit="1"/>
    </xf>
    <xf numFmtId="0" fontId="15" fillId="10" borderId="7" xfId="0" applyFont="1" applyFill="1" applyBorder="1" applyAlignment="1" applyProtection="1">
      <alignment horizontal="center" vertical="center" shrinkToFit="1"/>
    </xf>
    <xf numFmtId="0" fontId="15" fillId="10" borderId="0" xfId="0" applyFont="1" applyFill="1" applyBorder="1" applyAlignment="1" applyProtection="1">
      <alignment horizontal="center" vertical="center" shrinkToFit="1"/>
    </xf>
    <xf numFmtId="0" fontId="15" fillId="13" borderId="0" xfId="0" applyFont="1" applyFill="1" applyBorder="1" applyAlignment="1" applyProtection="1">
      <alignment horizontal="center" vertical="center" shrinkToFit="1"/>
    </xf>
    <xf numFmtId="0" fontId="15" fillId="12" borderId="0" xfId="0" applyFont="1" applyFill="1" applyBorder="1" applyAlignment="1" applyProtection="1">
      <alignment horizontal="center" vertical="center" shrinkToFit="1"/>
    </xf>
    <xf numFmtId="0" fontId="3" fillId="13" borderId="0" xfId="0" applyFont="1" applyFill="1" applyBorder="1" applyAlignment="1" applyProtection="1">
      <alignment horizontal="center" vertical="center" shrinkToFit="1"/>
    </xf>
    <xf numFmtId="0" fontId="3" fillId="5"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shrinkToFit="1"/>
    </xf>
    <xf numFmtId="0" fontId="15" fillId="8" borderId="0" xfId="0" applyFont="1" applyFill="1" applyBorder="1" applyAlignment="1" applyProtection="1">
      <alignment horizontal="center" vertical="center" shrinkToFit="1"/>
    </xf>
    <xf numFmtId="0" fontId="24" fillId="13" borderId="36" xfId="0" applyFont="1" applyFill="1" applyBorder="1" applyAlignment="1" applyProtection="1">
      <alignment horizontal="center" vertical="center" wrapText="1"/>
    </xf>
    <xf numFmtId="2" fontId="16" fillId="10" borderId="13" xfId="0" applyNumberFormat="1" applyFont="1" applyFill="1" applyBorder="1" applyAlignment="1" applyProtection="1">
      <alignment horizontal="center" vertical="center" shrinkToFit="1"/>
    </xf>
    <xf numFmtId="2" fontId="6" fillId="3" borderId="14" xfId="0" applyNumberFormat="1" applyFont="1" applyFill="1" applyBorder="1" applyAlignment="1" applyProtection="1">
      <alignment horizontal="center" vertical="center" shrinkToFit="1"/>
    </xf>
    <xf numFmtId="2" fontId="16" fillId="10" borderId="14" xfId="0" applyNumberFormat="1" applyFont="1" applyFill="1" applyBorder="1" applyAlignment="1" applyProtection="1">
      <alignment horizontal="center" vertical="center" shrinkToFit="1"/>
    </xf>
    <xf numFmtId="2" fontId="6" fillId="13" borderId="14" xfId="0" applyNumberFormat="1" applyFont="1" applyFill="1" applyBorder="1" applyAlignment="1" applyProtection="1">
      <alignment horizontal="center" vertical="center" shrinkToFit="1"/>
    </xf>
    <xf numFmtId="2" fontId="16" fillId="12" borderId="13" xfId="0" applyNumberFormat="1" applyFont="1" applyFill="1" applyBorder="1" applyAlignment="1" applyProtection="1">
      <alignment horizontal="center" vertical="center" shrinkToFit="1"/>
    </xf>
    <xf numFmtId="2" fontId="16" fillId="12" borderId="14" xfId="0" applyNumberFormat="1" applyFont="1" applyFill="1" applyBorder="1" applyAlignment="1" applyProtection="1">
      <alignment horizontal="center" vertical="center" shrinkToFit="1"/>
    </xf>
    <xf numFmtId="2" fontId="8" fillId="5" borderId="13" xfId="0" applyNumberFormat="1" applyFont="1" applyFill="1" applyBorder="1" applyAlignment="1" applyProtection="1">
      <alignment horizontal="center" vertical="center" shrinkToFit="1"/>
    </xf>
    <xf numFmtId="2" fontId="8" fillId="5" borderId="14" xfId="0" applyNumberFormat="1" applyFont="1" applyFill="1" applyBorder="1" applyAlignment="1" applyProtection="1">
      <alignment horizontal="center" vertical="center" shrinkToFit="1"/>
    </xf>
    <xf numFmtId="2" fontId="16" fillId="8" borderId="13" xfId="0" applyNumberFormat="1" applyFont="1" applyFill="1" applyBorder="1" applyAlignment="1" applyProtection="1">
      <alignment horizontal="center" vertical="center" shrinkToFit="1"/>
    </xf>
    <xf numFmtId="2" fontId="16" fillId="8" borderId="15" xfId="0" applyNumberFormat="1" applyFont="1" applyFill="1" applyBorder="1" applyAlignment="1" applyProtection="1">
      <alignment horizontal="center" vertical="center" shrinkToFit="1"/>
    </xf>
    <xf numFmtId="45" fontId="6" fillId="13" borderId="0" xfId="0" applyNumberFormat="1" applyFont="1" applyFill="1" applyBorder="1" applyAlignment="1" applyProtection="1">
      <alignment horizontal="center" vertical="center"/>
    </xf>
    <xf numFmtId="0" fontId="24" fillId="13" borderId="12" xfId="0" applyFont="1" applyFill="1" applyBorder="1" applyAlignment="1" applyProtection="1">
      <alignment horizontal="center" vertical="center" wrapText="1"/>
    </xf>
    <xf numFmtId="0" fontId="6" fillId="13" borderId="5" xfId="0" applyFont="1" applyFill="1" applyBorder="1" applyAlignment="1" applyProtection="1">
      <alignment horizontal="center" vertical="center"/>
    </xf>
    <xf numFmtId="0" fontId="24" fillId="13" borderId="37" xfId="0" applyFont="1" applyFill="1" applyBorder="1" applyAlignment="1" applyProtection="1">
      <alignment horizontal="center" vertical="center" wrapText="1"/>
    </xf>
    <xf numFmtId="2" fontId="16" fillId="10" borderId="7" xfId="0" applyNumberFormat="1" applyFont="1" applyFill="1" applyBorder="1" applyAlignment="1" applyProtection="1">
      <alignment horizontal="center" vertical="center" shrinkToFit="1"/>
    </xf>
    <xf numFmtId="2" fontId="6" fillId="3" borderId="9" xfId="0" applyNumberFormat="1" applyFont="1" applyFill="1" applyBorder="1" applyAlignment="1" applyProtection="1">
      <alignment horizontal="center" vertical="center" shrinkToFit="1"/>
    </xf>
    <xf numFmtId="2" fontId="16" fillId="10" borderId="0" xfId="0" applyNumberFormat="1" applyFont="1" applyFill="1" applyBorder="1" applyAlignment="1" applyProtection="1">
      <alignment horizontal="center" vertical="center" shrinkToFit="1"/>
    </xf>
    <xf numFmtId="2" fontId="6" fillId="13" borderId="0" xfId="0" applyNumberFormat="1" applyFont="1" applyFill="1" applyBorder="1" applyAlignment="1" applyProtection="1">
      <alignment horizontal="center" vertical="center" shrinkToFit="1"/>
    </xf>
    <xf numFmtId="2" fontId="16" fillId="12" borderId="7" xfId="0" applyNumberFormat="1" applyFont="1" applyFill="1" applyBorder="1" applyAlignment="1" applyProtection="1">
      <alignment horizontal="center" vertical="center" shrinkToFit="1"/>
    </xf>
    <xf numFmtId="2" fontId="16" fillId="12" borderId="0" xfId="0" applyNumberFormat="1" applyFont="1" applyFill="1" applyBorder="1" applyAlignment="1" applyProtection="1">
      <alignment horizontal="center" vertical="center" shrinkToFit="1"/>
    </xf>
    <xf numFmtId="2" fontId="8" fillId="5" borderId="7" xfId="0" applyNumberFormat="1" applyFont="1" applyFill="1" applyBorder="1" applyAlignment="1" applyProtection="1">
      <alignment horizontal="center" vertical="center" shrinkToFit="1"/>
    </xf>
    <xf numFmtId="2" fontId="8" fillId="5" borderId="0" xfId="0" applyNumberFormat="1" applyFont="1" applyFill="1" applyBorder="1" applyAlignment="1" applyProtection="1">
      <alignment horizontal="center" vertical="center" shrinkToFit="1"/>
    </xf>
    <xf numFmtId="2" fontId="16" fillId="8" borderId="7" xfId="0" applyNumberFormat="1" applyFont="1" applyFill="1" applyBorder="1" applyAlignment="1" applyProtection="1">
      <alignment horizontal="center" vertical="center" shrinkToFit="1"/>
    </xf>
    <xf numFmtId="2" fontId="16" fillId="8" borderId="16" xfId="0" applyNumberFormat="1" applyFont="1" applyFill="1" applyBorder="1" applyAlignment="1" applyProtection="1">
      <alignment horizontal="center" vertical="center" shrinkToFit="1"/>
    </xf>
    <xf numFmtId="165" fontId="6" fillId="13" borderId="0" xfId="0" applyNumberFormat="1" applyFont="1" applyFill="1" applyBorder="1" applyAlignment="1" applyProtection="1">
      <alignment horizontal="center" vertical="center"/>
    </xf>
    <xf numFmtId="0" fontId="24" fillId="13" borderId="5" xfId="0" applyFont="1" applyFill="1" applyBorder="1" applyAlignment="1" applyProtection="1">
      <alignment horizontal="center" vertical="center" wrapText="1"/>
    </xf>
    <xf numFmtId="0" fontId="6" fillId="13" borderId="0" xfId="0" applyFont="1" applyFill="1" applyBorder="1" applyAlignment="1" applyProtection="1">
      <alignment horizontal="center" vertical="center" wrapText="1"/>
    </xf>
    <xf numFmtId="0" fontId="24" fillId="13" borderId="38" xfId="0" applyFont="1" applyFill="1" applyBorder="1" applyAlignment="1" applyProtection="1">
      <alignment horizontal="center" vertical="center" wrapText="1"/>
    </xf>
    <xf numFmtId="2" fontId="16" fillId="10" borderId="18" xfId="0" applyNumberFormat="1" applyFont="1" applyFill="1" applyBorder="1" applyAlignment="1" applyProtection="1">
      <alignment horizontal="center" vertical="center" shrinkToFit="1"/>
    </xf>
    <xf numFmtId="2" fontId="10" fillId="3" borderId="19" xfId="0" applyNumberFormat="1" applyFont="1" applyFill="1" applyBorder="1" applyAlignment="1" applyProtection="1">
      <alignment horizontal="center" vertical="center" shrinkToFit="1"/>
    </xf>
    <xf numFmtId="2" fontId="16" fillId="10" borderId="19" xfId="0" applyNumberFormat="1" applyFont="1" applyFill="1" applyBorder="1" applyAlignment="1" applyProtection="1">
      <alignment horizontal="center" vertical="center" shrinkToFit="1"/>
    </xf>
    <xf numFmtId="2" fontId="10" fillId="13" borderId="19" xfId="0" applyNumberFormat="1" applyFont="1" applyFill="1" applyBorder="1" applyAlignment="1" applyProtection="1">
      <alignment horizontal="center" vertical="center" shrinkToFit="1"/>
    </xf>
    <xf numFmtId="2" fontId="16" fillId="12" borderId="18" xfId="0" applyNumberFormat="1" applyFont="1" applyFill="1" applyBorder="1" applyAlignment="1" applyProtection="1">
      <alignment horizontal="center" vertical="center" shrinkToFit="1"/>
    </xf>
    <xf numFmtId="2" fontId="16" fillId="12" borderId="19" xfId="0" applyNumberFormat="1" applyFont="1" applyFill="1" applyBorder="1" applyAlignment="1" applyProtection="1">
      <alignment horizontal="center" vertical="center" shrinkToFit="1"/>
    </xf>
    <xf numFmtId="2" fontId="8" fillId="5" borderId="18" xfId="0" applyNumberFormat="1" applyFont="1" applyFill="1" applyBorder="1" applyAlignment="1" applyProtection="1">
      <alignment horizontal="center" vertical="center" shrinkToFit="1"/>
    </xf>
    <xf numFmtId="2" fontId="8" fillId="5" borderId="19" xfId="0" applyNumberFormat="1" applyFont="1" applyFill="1" applyBorder="1" applyAlignment="1" applyProtection="1">
      <alignment horizontal="center" vertical="center" shrinkToFit="1"/>
    </xf>
    <xf numFmtId="2" fontId="16" fillId="8" borderId="18" xfId="0" applyNumberFormat="1" applyFont="1" applyFill="1" applyBorder="1" applyAlignment="1" applyProtection="1">
      <alignment horizontal="center" vertical="center" shrinkToFit="1"/>
    </xf>
    <xf numFmtId="2" fontId="16" fillId="8" borderId="20" xfId="0" applyNumberFormat="1" applyFont="1" applyFill="1" applyBorder="1" applyAlignment="1" applyProtection="1">
      <alignment horizontal="center" vertical="center" shrinkToFit="1"/>
    </xf>
    <xf numFmtId="45" fontId="10" fillId="13" borderId="0" xfId="0" applyNumberFormat="1" applyFont="1" applyFill="1" applyBorder="1" applyAlignment="1" applyProtection="1">
      <alignment horizontal="center" vertical="center"/>
    </xf>
    <xf numFmtId="0" fontId="24" fillId="13" borderId="17" xfId="0" applyFont="1" applyFill="1" applyBorder="1" applyAlignment="1" applyProtection="1">
      <alignment horizontal="center" vertical="center" wrapText="1"/>
    </xf>
    <xf numFmtId="0" fontId="10" fillId="13" borderId="36" xfId="0" applyFont="1" applyFill="1" applyBorder="1" applyAlignment="1" applyProtection="1">
      <alignment horizontal="center" vertical="center" wrapText="1"/>
    </xf>
    <xf numFmtId="0" fontId="10" fillId="13" borderId="12" xfId="0" applyFont="1" applyFill="1" applyBorder="1" applyAlignment="1" applyProtection="1">
      <alignment horizontal="center" vertical="center" wrapText="1"/>
    </xf>
    <xf numFmtId="0" fontId="10" fillId="13" borderId="37" xfId="0" applyFont="1" applyFill="1" applyBorder="1" applyAlignment="1" applyProtection="1">
      <alignment horizontal="center" vertical="center" wrapText="1"/>
    </xf>
    <xf numFmtId="0" fontId="10" fillId="13" borderId="5" xfId="0" applyFont="1" applyFill="1" applyBorder="1" applyAlignment="1" applyProtection="1">
      <alignment horizontal="center" vertical="center" wrapText="1"/>
    </xf>
    <xf numFmtId="0" fontId="10" fillId="13" borderId="38" xfId="0" applyFont="1" applyFill="1" applyBorder="1" applyAlignment="1" applyProtection="1">
      <alignment horizontal="center" vertical="center" wrapText="1"/>
    </xf>
    <xf numFmtId="0" fontId="10" fillId="13" borderId="17" xfId="0" applyFont="1" applyFill="1" applyBorder="1" applyAlignment="1" applyProtection="1">
      <alignment horizontal="center" vertical="center" wrapText="1"/>
    </xf>
    <xf numFmtId="0" fontId="25" fillId="13" borderId="37" xfId="0" applyFont="1" applyFill="1" applyBorder="1" applyAlignment="1" applyProtection="1">
      <alignment horizontal="center" vertical="center" wrapText="1"/>
    </xf>
    <xf numFmtId="2" fontId="6" fillId="3" borderId="0" xfId="0" applyNumberFormat="1" applyFont="1" applyFill="1" applyBorder="1" applyAlignment="1" applyProtection="1">
      <alignment horizontal="center" vertical="center" shrinkToFit="1"/>
    </xf>
    <xf numFmtId="2" fontId="16" fillId="8" borderId="0" xfId="0" applyNumberFormat="1" applyFont="1" applyFill="1" applyBorder="1" applyAlignment="1" applyProtection="1">
      <alignment horizontal="center" vertical="center" shrinkToFit="1"/>
    </xf>
    <xf numFmtId="0" fontId="25" fillId="13" borderId="0" xfId="0" applyFont="1" applyFill="1" applyBorder="1" applyAlignment="1" applyProtection="1">
      <alignment horizontal="center" vertical="center" wrapText="1"/>
    </xf>
    <xf numFmtId="0" fontId="25" fillId="13" borderId="38" xfId="0" applyFont="1" applyFill="1" applyBorder="1" applyAlignment="1" applyProtection="1">
      <alignment horizontal="center" vertical="center" wrapText="1"/>
    </xf>
    <xf numFmtId="2" fontId="10" fillId="3" borderId="0" xfId="0" applyNumberFormat="1" applyFont="1" applyFill="1" applyBorder="1" applyAlignment="1" applyProtection="1">
      <alignment horizontal="center" vertical="center" shrinkToFit="1"/>
    </xf>
    <xf numFmtId="2" fontId="10" fillId="13" borderId="0" xfId="0" applyNumberFormat="1" applyFont="1" applyFill="1" applyBorder="1" applyAlignment="1" applyProtection="1">
      <alignment horizontal="center" vertical="center" shrinkToFit="1"/>
    </xf>
    <xf numFmtId="0" fontId="1" fillId="13" borderId="0" xfId="0" applyFont="1" applyFill="1" applyProtection="1"/>
    <xf numFmtId="0" fontId="22" fillId="8" borderId="0" xfId="0" applyFont="1" applyFill="1" applyBorder="1" applyAlignment="1" applyProtection="1">
      <alignment horizontal="center" vertical="center"/>
    </xf>
    <xf numFmtId="0" fontId="38" fillId="8" borderId="0" xfId="0" applyFont="1" applyFill="1" applyProtection="1"/>
    <xf numFmtId="0" fontId="22" fillId="8" borderId="0" xfId="0" applyFont="1" applyFill="1" applyProtection="1"/>
    <xf numFmtId="0" fontId="17" fillId="8" borderId="0" xfId="0" applyFont="1" applyFill="1" applyProtection="1"/>
    <xf numFmtId="0" fontId="22" fillId="8" borderId="0" xfId="0" applyFont="1" applyFill="1" applyAlignment="1" applyProtection="1">
      <alignment horizontal="center" vertical="center"/>
    </xf>
    <xf numFmtId="0" fontId="33" fillId="13" borderId="0" xfId="0" applyFont="1" applyFill="1" applyBorder="1" applyAlignment="1" applyProtection="1">
      <alignment horizontal="center" vertical="center"/>
    </xf>
    <xf numFmtId="0" fontId="34" fillId="13" borderId="0" xfId="0" applyFont="1" applyFill="1" applyProtection="1"/>
    <xf numFmtId="0" fontId="35" fillId="13" borderId="0" xfId="0" applyFont="1" applyFill="1" applyProtection="1"/>
    <xf numFmtId="0" fontId="33" fillId="13" borderId="0" xfId="0" applyFont="1" applyFill="1" applyProtection="1"/>
    <xf numFmtId="0" fontId="35" fillId="13" borderId="0" xfId="0" applyFont="1" applyFill="1" applyBorder="1" applyProtection="1"/>
    <xf numFmtId="0" fontId="33" fillId="13" borderId="0" xfId="0" applyFont="1" applyFill="1" applyBorder="1" applyProtection="1"/>
    <xf numFmtId="0" fontId="33" fillId="13" borderId="0" xfId="0" applyFont="1" applyFill="1" applyAlignment="1" applyProtection="1">
      <alignment horizontal="center" vertical="center"/>
    </xf>
    <xf numFmtId="0" fontId="16" fillId="13" borderId="0" xfId="0" applyFont="1" applyFill="1" applyBorder="1" applyAlignment="1" applyProtection="1">
      <alignment horizontal="left" vertical="center"/>
    </xf>
    <xf numFmtId="0" fontId="15" fillId="13" borderId="0" xfId="0" applyFont="1" applyFill="1" applyBorder="1" applyAlignment="1" applyProtection="1">
      <alignment horizontal="left" vertical="center"/>
    </xf>
    <xf numFmtId="0" fontId="6" fillId="13" borderId="0" xfId="0" applyFont="1" applyFill="1" applyAlignment="1" applyProtection="1">
      <alignment horizontal="center" wrapText="1"/>
    </xf>
    <xf numFmtId="1" fontId="10" fillId="8" borderId="7" xfId="0" applyNumberFormat="1" applyFont="1" applyFill="1" applyBorder="1" applyAlignment="1" applyProtection="1">
      <alignment horizontal="center" vertical="center" shrinkToFit="1"/>
    </xf>
    <xf numFmtId="1" fontId="10" fillId="8" borderId="0" xfId="0" applyNumberFormat="1" applyFont="1" applyFill="1" applyBorder="1" applyAlignment="1" applyProtection="1">
      <alignment horizontal="center" vertical="center" shrinkToFit="1"/>
    </xf>
    <xf numFmtId="1" fontId="7" fillId="9" borderId="7" xfId="0" applyNumberFormat="1" applyFont="1" applyFill="1" applyBorder="1" applyAlignment="1" applyProtection="1">
      <alignment horizontal="center" vertical="center" shrinkToFit="1"/>
    </xf>
    <xf numFmtId="1" fontId="7" fillId="9" borderId="0" xfId="0" applyNumberFormat="1" applyFont="1" applyFill="1" applyBorder="1" applyAlignment="1" applyProtection="1">
      <alignment horizontal="center" vertical="center" shrinkToFit="1"/>
    </xf>
    <xf numFmtId="1" fontId="7" fillId="4" borderId="0" xfId="0" applyNumberFormat="1" applyFont="1" applyFill="1" applyBorder="1" applyAlignment="1" applyProtection="1">
      <alignment horizontal="center" vertical="center" shrinkToFit="1"/>
    </xf>
    <xf numFmtId="1" fontId="10" fillId="11" borderId="0" xfId="0" applyNumberFormat="1" applyFont="1" applyFill="1" applyBorder="1" applyAlignment="1" applyProtection="1">
      <alignment horizontal="center" vertical="center" shrinkToFit="1"/>
    </xf>
    <xf numFmtId="1" fontId="10" fillId="6" borderId="0" xfId="0" applyNumberFormat="1" applyFont="1" applyFill="1" applyBorder="1" applyAlignment="1" applyProtection="1">
      <alignment horizontal="center" vertical="center" shrinkToFit="1"/>
    </xf>
    <xf numFmtId="0" fontId="11" fillId="13" borderId="0" xfId="0" applyFont="1" applyFill="1" applyBorder="1" applyProtection="1"/>
    <xf numFmtId="0" fontId="11" fillId="13" borderId="0" xfId="0" applyFont="1" applyFill="1" applyAlignment="1" applyProtection="1">
      <alignment horizontal="center" vertical="center"/>
    </xf>
    <xf numFmtId="0" fontId="11" fillId="13" borderId="0" xfId="0" applyFont="1" applyFill="1" applyAlignment="1" applyProtection="1">
      <alignment horizontal="center"/>
    </xf>
    <xf numFmtId="0" fontId="11" fillId="13" borderId="0" xfId="0" applyFont="1" applyFill="1" applyProtection="1"/>
    <xf numFmtId="0" fontId="11" fillId="8"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9" borderId="1" xfId="0" applyFont="1" applyFill="1" applyBorder="1" applyAlignment="1" applyProtection="1">
      <alignment horizontal="center" vertical="center"/>
    </xf>
    <xf numFmtId="0" fontId="9" fillId="5"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9" fillId="12" borderId="1" xfId="0" applyFont="1" applyFill="1" applyBorder="1" applyAlignment="1" applyProtection="1">
      <alignment horizontal="center" vertical="center"/>
    </xf>
    <xf numFmtId="0" fontId="9" fillId="10" borderId="1" xfId="0" applyFont="1" applyFill="1" applyBorder="1" applyAlignment="1" applyProtection="1">
      <alignment horizontal="center" vertical="center"/>
    </xf>
    <xf numFmtId="0" fontId="9" fillId="11" borderId="1" xfId="0" applyFont="1" applyFill="1" applyBorder="1" applyAlignment="1" applyProtection="1">
      <alignment horizontal="center" vertical="center"/>
    </xf>
    <xf numFmtId="0" fontId="9" fillId="6" borderId="1" xfId="0" applyFont="1" applyFill="1" applyBorder="1" applyAlignment="1" applyProtection="1">
      <alignment horizontal="center" vertical="center"/>
    </xf>
    <xf numFmtId="1" fontId="10" fillId="13" borderId="0" xfId="0" applyNumberFormat="1" applyFont="1" applyFill="1" applyAlignment="1" applyProtection="1">
      <alignment horizontal="center" vertical="center"/>
    </xf>
    <xf numFmtId="1" fontId="11" fillId="13" borderId="0" xfId="0" applyNumberFormat="1" applyFont="1" applyFill="1" applyAlignment="1" applyProtection="1">
      <alignment horizontal="center" vertical="center"/>
    </xf>
    <xf numFmtId="0" fontId="5" fillId="13" borderId="0" xfId="0" applyFont="1" applyFill="1" applyAlignment="1" applyProtection="1">
      <alignment horizontal="center" vertical="center"/>
    </xf>
    <xf numFmtId="0" fontId="5" fillId="13" borderId="0" xfId="0" applyFont="1" applyFill="1" applyAlignment="1" applyProtection="1">
      <alignment horizontal="center"/>
    </xf>
    <xf numFmtId="0" fontId="6" fillId="13" borderId="0" xfId="0" applyFont="1" applyFill="1" applyAlignment="1" applyProtection="1">
      <alignment horizontal="center"/>
    </xf>
    <xf numFmtId="0" fontId="31" fillId="10" borderId="11" xfId="0" applyFont="1" applyFill="1" applyBorder="1" applyAlignment="1" applyProtection="1">
      <alignment horizontal="center" vertical="center"/>
      <protection locked="0"/>
    </xf>
    <xf numFmtId="0" fontId="31" fillId="3" borderId="11" xfId="0" applyFont="1" applyFill="1" applyBorder="1" applyAlignment="1" applyProtection="1">
      <alignment horizontal="center" vertical="center"/>
      <protection locked="0"/>
    </xf>
    <xf numFmtId="0" fontId="31" fillId="13" borderId="11" xfId="0" applyFont="1" applyFill="1" applyBorder="1" applyAlignment="1" applyProtection="1">
      <alignment horizontal="center" vertical="center"/>
      <protection locked="0"/>
    </xf>
    <xf numFmtId="0" fontId="31" fillId="12" borderId="11" xfId="0" applyFont="1" applyFill="1" applyBorder="1" applyAlignment="1" applyProtection="1">
      <alignment horizontal="center" vertical="center"/>
      <protection locked="0"/>
    </xf>
    <xf numFmtId="0" fontId="31" fillId="5" borderId="11" xfId="0" applyFont="1" applyFill="1" applyBorder="1" applyAlignment="1" applyProtection="1">
      <alignment horizontal="center" vertical="center"/>
      <protection locked="0"/>
    </xf>
    <xf numFmtId="0" fontId="31" fillId="8" borderId="11" xfId="0" applyFont="1" applyFill="1" applyBorder="1" applyAlignment="1" applyProtection="1">
      <alignment horizontal="center" vertical="center"/>
      <protection locked="0"/>
    </xf>
    <xf numFmtId="0" fontId="2" fillId="13" borderId="0" xfId="0" applyFont="1" applyFill="1" applyAlignment="1" applyProtection="1">
      <alignment horizontal="left" vertical="center"/>
      <protection locked="0"/>
    </xf>
    <xf numFmtId="1" fontId="32" fillId="3" borderId="19" xfId="0" applyNumberFormat="1" applyFont="1" applyFill="1" applyBorder="1" applyAlignment="1" applyProtection="1">
      <alignment horizontal="center" vertical="center" shrinkToFit="1"/>
    </xf>
    <xf numFmtId="1" fontId="32" fillId="10" borderId="19" xfId="0" applyNumberFormat="1" applyFont="1" applyFill="1" applyBorder="1" applyAlignment="1" applyProtection="1">
      <alignment horizontal="center" vertical="center" shrinkToFit="1"/>
    </xf>
    <xf numFmtId="1" fontId="32" fillId="13" borderId="19" xfId="0" applyNumberFormat="1" applyFont="1" applyFill="1" applyBorder="1" applyAlignment="1" applyProtection="1">
      <alignment horizontal="center" vertical="center" shrinkToFit="1"/>
    </xf>
    <xf numFmtId="1" fontId="32" fillId="12" borderId="19" xfId="0" applyNumberFormat="1" applyFont="1" applyFill="1" applyBorder="1" applyAlignment="1" applyProtection="1">
      <alignment horizontal="center" vertical="center" shrinkToFit="1"/>
    </xf>
    <xf numFmtId="1" fontId="32" fillId="5" borderId="19" xfId="0" applyNumberFormat="1" applyFont="1" applyFill="1" applyBorder="1" applyAlignment="1" applyProtection="1">
      <alignment horizontal="center" vertical="center" shrinkToFit="1"/>
    </xf>
    <xf numFmtId="1" fontId="32" fillId="8" borderId="19" xfId="0" applyNumberFormat="1" applyFont="1" applyFill="1" applyBorder="1" applyAlignment="1" applyProtection="1">
      <alignment horizontal="center" vertical="center" shrinkToFit="1"/>
    </xf>
    <xf numFmtId="1" fontId="32" fillId="8" borderId="20" xfId="0" applyNumberFormat="1" applyFont="1" applyFill="1" applyBorder="1" applyAlignment="1" applyProtection="1">
      <alignment horizontal="center" vertical="center" shrinkToFit="1"/>
    </xf>
    <xf numFmtId="1" fontId="39" fillId="10" borderId="7" xfId="0" applyNumberFormat="1" applyFont="1" applyFill="1" applyBorder="1" applyAlignment="1" applyProtection="1">
      <alignment horizontal="center" vertical="center" shrinkToFit="1"/>
      <protection locked="0"/>
    </xf>
    <xf numFmtId="1" fontId="39" fillId="3" borderId="0" xfId="0" applyNumberFormat="1" applyFont="1" applyFill="1" applyBorder="1" applyAlignment="1" applyProtection="1">
      <alignment horizontal="center" vertical="center" shrinkToFit="1"/>
      <protection locked="0"/>
    </xf>
    <xf numFmtId="1" fontId="39" fillId="10" borderId="0" xfId="0" applyNumberFormat="1" applyFont="1" applyFill="1" applyBorder="1" applyAlignment="1" applyProtection="1">
      <alignment horizontal="center" vertical="center" shrinkToFit="1"/>
      <protection locked="0"/>
    </xf>
    <xf numFmtId="1" fontId="39" fillId="13" borderId="0" xfId="0" applyNumberFormat="1" applyFont="1" applyFill="1" applyBorder="1" applyAlignment="1" applyProtection="1">
      <alignment horizontal="center" vertical="center" shrinkToFit="1"/>
      <protection locked="0"/>
    </xf>
    <xf numFmtId="1" fontId="39" fillId="12" borderId="0" xfId="0" applyNumberFormat="1" applyFont="1" applyFill="1" applyBorder="1" applyAlignment="1" applyProtection="1">
      <alignment horizontal="center" vertical="center" shrinkToFit="1"/>
      <protection locked="0"/>
    </xf>
    <xf numFmtId="1" fontId="39" fillId="5" borderId="0" xfId="0" applyNumberFormat="1" applyFont="1" applyFill="1" applyBorder="1" applyAlignment="1" applyProtection="1">
      <alignment horizontal="center" vertical="center" shrinkToFit="1"/>
      <protection locked="0"/>
    </xf>
    <xf numFmtId="1" fontId="39" fillId="8" borderId="0" xfId="0" applyNumberFormat="1" applyFont="1" applyFill="1" applyBorder="1" applyAlignment="1" applyProtection="1">
      <alignment horizontal="center" vertical="center" shrinkToFit="1"/>
      <protection locked="0"/>
    </xf>
    <xf numFmtId="0" fontId="24" fillId="13" borderId="0" xfId="0" applyFont="1" applyFill="1" applyAlignment="1" applyProtection="1">
      <alignment horizontal="center" vertical="center" wrapText="1"/>
    </xf>
    <xf numFmtId="0" fontId="6" fillId="10" borderId="1"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0" fillId="15" borderId="0" xfId="0" applyFont="1" applyFill="1" applyBorder="1" applyAlignment="1" applyProtection="1">
      <alignment horizontal="center" vertical="center" wrapText="1"/>
    </xf>
    <xf numFmtId="0" fontId="7" fillId="15" borderId="0" xfId="0" applyFont="1" applyFill="1" applyBorder="1" applyAlignment="1" applyProtection="1">
      <alignment horizontal="center" vertical="center"/>
    </xf>
    <xf numFmtId="0" fontId="6" fillId="6" borderId="36" xfId="0" applyFont="1" applyFill="1" applyBorder="1" applyAlignment="1" applyProtection="1">
      <alignment horizontal="center" vertical="center" wrapText="1"/>
    </xf>
    <xf numFmtId="0" fontId="15" fillId="6" borderId="37"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xf>
    <xf numFmtId="0" fontId="13" fillId="6" borderId="37"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15" fillId="6" borderId="0" xfId="0" applyFont="1" applyFill="1" applyAlignment="1" applyProtection="1">
      <alignment horizontal="center" vertical="center" wrapText="1"/>
    </xf>
    <xf numFmtId="0" fontId="6" fillId="6" borderId="0" xfId="0" applyFont="1" applyFill="1" applyBorder="1" applyAlignment="1" applyProtection="1">
      <alignment horizontal="center" vertical="center"/>
    </xf>
    <xf numFmtId="0" fontId="13" fillId="6" borderId="0" xfId="0" applyFont="1" applyFill="1" applyBorder="1" applyAlignment="1" applyProtection="1">
      <alignment horizontal="center" vertical="center" wrapText="1"/>
    </xf>
    <xf numFmtId="0" fontId="0" fillId="9" borderId="35" xfId="0" applyFont="1" applyFill="1" applyBorder="1" applyAlignment="1" applyProtection="1">
      <alignment horizontal="center" vertical="center" wrapText="1"/>
    </xf>
    <xf numFmtId="0" fontId="5" fillId="16" borderId="0" xfId="0" applyFont="1" applyFill="1" applyBorder="1" applyAlignment="1" applyProtection="1">
      <alignment horizontal="center" vertical="center" wrapText="1"/>
    </xf>
    <xf numFmtId="0" fontId="9" fillId="16" borderId="38" xfId="0" applyFont="1" applyFill="1" applyBorder="1" applyAlignment="1" applyProtection="1">
      <alignment horizontal="center" vertical="center" wrapText="1"/>
    </xf>
    <xf numFmtId="0" fontId="0" fillId="15" borderId="36" xfId="0" applyFont="1" applyFill="1" applyBorder="1" applyAlignment="1" applyProtection="1">
      <alignment horizontal="center" vertical="center" wrapText="1"/>
    </xf>
    <xf numFmtId="0" fontId="7" fillId="15" borderId="38" xfId="0" applyFont="1" applyFill="1" applyBorder="1" applyAlignment="1" applyProtection="1">
      <alignment horizontal="center" vertical="center"/>
    </xf>
    <xf numFmtId="0" fontId="7" fillId="5" borderId="0" xfId="0" applyFont="1" applyFill="1" applyAlignment="1" applyProtection="1">
      <alignment horizontal="left" vertical="center"/>
      <protection locked="0"/>
    </xf>
    <xf numFmtId="0" fontId="0" fillId="5" borderId="0" xfId="0" applyFont="1" applyFill="1" applyAlignment="1">
      <alignment horizontal="center" vertical="center"/>
    </xf>
    <xf numFmtId="0" fontId="41" fillId="0" borderId="2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45" fontId="3" fillId="15" borderId="1" xfId="0" applyNumberFormat="1" applyFont="1" applyFill="1" applyBorder="1" applyAlignment="1">
      <alignment horizontal="center" vertical="center" wrapText="1"/>
    </xf>
    <xf numFmtId="45" fontId="15" fillId="10" borderId="1" xfId="0" applyNumberFormat="1" applyFont="1" applyFill="1" applyBorder="1" applyAlignment="1">
      <alignment horizontal="center" vertical="center" wrapText="1"/>
    </xf>
    <xf numFmtId="0" fontId="20" fillId="13" borderId="0" xfId="0" applyFont="1" applyFill="1" applyAlignment="1">
      <alignment horizontal="center"/>
    </xf>
    <xf numFmtId="0" fontId="32" fillId="13" borderId="0" xfId="0" applyFont="1" applyFill="1" applyAlignment="1" applyProtection="1">
      <alignment horizontal="left" vertical="center"/>
    </xf>
    <xf numFmtId="164" fontId="9" fillId="3" borderId="2" xfId="0" applyNumberFormat="1" applyFont="1" applyFill="1" applyBorder="1" applyAlignment="1" applyProtection="1">
      <alignment horizontal="center" vertical="center"/>
      <protection locked="0"/>
    </xf>
    <xf numFmtId="164" fontId="9" fillId="3" borderId="3" xfId="0" applyNumberFormat="1" applyFont="1" applyFill="1" applyBorder="1" applyAlignment="1" applyProtection="1">
      <alignment horizontal="center" vertical="center"/>
      <protection locked="0"/>
    </xf>
    <xf numFmtId="164" fontId="9" fillId="3" borderId="4" xfId="0" applyNumberFormat="1" applyFont="1" applyFill="1" applyBorder="1" applyAlignment="1" applyProtection="1">
      <alignment horizontal="center" vertical="center"/>
      <protection locked="0"/>
    </xf>
    <xf numFmtId="1" fontId="32" fillId="13" borderId="14" xfId="0" applyNumberFormat="1" applyFont="1" applyFill="1" applyBorder="1" applyAlignment="1" applyProtection="1">
      <alignment horizontal="center" vertical="top" wrapText="1" shrinkToFit="1"/>
    </xf>
    <xf numFmtId="1" fontId="32" fillId="13" borderId="13" xfId="0" applyNumberFormat="1" applyFont="1" applyFill="1" applyBorder="1" applyAlignment="1" applyProtection="1">
      <alignment horizontal="center" vertical="top" wrapText="1" shrinkToFi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40" fillId="5" borderId="21" xfId="0" applyFont="1" applyFill="1" applyBorder="1" applyAlignment="1">
      <alignment horizontal="center" vertical="center" wrapText="1"/>
    </xf>
    <xf numFmtId="0" fontId="40" fillId="5" borderId="22" xfId="0" applyFont="1" applyFill="1" applyBorder="1" applyAlignment="1">
      <alignment horizontal="center" vertical="center" wrapText="1"/>
    </xf>
    <xf numFmtId="0" fontId="40" fillId="5" borderId="2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3" fillId="6" borderId="0" xfId="0" applyFont="1" applyFill="1" applyAlignment="1">
      <alignment horizontal="center" vertical="center"/>
    </xf>
    <xf numFmtId="0" fontId="5" fillId="4" borderId="0" xfId="0" applyFont="1" applyFill="1" applyAlignment="1">
      <alignment horizontal="center" vertical="center"/>
    </xf>
    <xf numFmtId="0" fontId="13" fillId="11" borderId="0" xfId="0" applyFont="1" applyFill="1" applyAlignment="1">
      <alignment horizontal="center" vertical="center"/>
    </xf>
    <xf numFmtId="0" fontId="5" fillId="12" borderId="0" xfId="0" applyFont="1" applyFill="1" applyAlignment="1">
      <alignment horizontal="center" vertical="center"/>
    </xf>
    <xf numFmtId="0" fontId="13" fillId="7" borderId="0" xfId="0" applyFont="1" applyFill="1" applyAlignment="1">
      <alignment horizontal="center" vertical="center"/>
    </xf>
    <xf numFmtId="0" fontId="5" fillId="5" borderId="0" xfId="0" applyFont="1" applyFill="1" applyAlignment="1">
      <alignment horizontal="center" vertical="center"/>
    </xf>
    <xf numFmtId="0" fontId="5" fillId="10" borderId="0" xfId="0" applyFont="1" applyFill="1" applyAlignment="1">
      <alignment horizontal="center" vertical="center"/>
    </xf>
    <xf numFmtId="0" fontId="5" fillId="14" borderId="0" xfId="0" applyFont="1" applyFill="1" applyAlignment="1">
      <alignment horizontal="center" vertical="center"/>
    </xf>
    <xf numFmtId="0" fontId="5" fillId="9" borderId="0" xfId="0" applyFont="1" applyFill="1" applyAlignment="1">
      <alignment horizontal="center" vertical="center"/>
    </xf>
  </cellXfs>
  <cellStyles count="1">
    <cellStyle name="Normal" xfId="0" builtinId="0"/>
  </cellStyles>
  <dxfs count="47">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0"/>
        <name val="Calibri"/>
        <scheme val="minor"/>
      </font>
      <fill>
        <patternFill patternType="solid">
          <fgColor indexed="64"/>
          <bgColor rgb="FF0070C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92D05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0"/>
        <name val="Calibri"/>
        <scheme val="minor"/>
      </font>
      <fill>
        <patternFill patternType="solid">
          <fgColor indexed="64"/>
          <bgColor rgb="FF7030A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00B0F0"/>
        </patternFill>
      </fill>
    </dxf>
    <dxf>
      <font>
        <strike val="0"/>
        <outline val="0"/>
        <shadow val="0"/>
        <u val="none"/>
        <vertAlign val="baseline"/>
        <color theme="1"/>
        <name val="Calibri"/>
        <scheme val="minor"/>
      </font>
      <numFmt numFmtId="0" formatCode="General"/>
      <fill>
        <patternFill patternType="none">
          <fgColor indexed="64"/>
          <bgColor auto="1"/>
        </patternFill>
      </fill>
    </dxf>
    <dxf>
      <font>
        <strike val="0"/>
        <outline val="0"/>
        <shadow val="0"/>
        <u val="none"/>
        <vertAlign val="baseline"/>
        <color theme="1"/>
        <name val="Calibri"/>
        <scheme val="minor"/>
      </font>
      <numFmt numFmtId="0" formatCode="General"/>
      <fill>
        <patternFill patternType="none">
          <fgColor indexed="64"/>
          <bgColor auto="1"/>
        </patternFill>
      </fill>
    </dxf>
    <dxf>
      <font>
        <strike val="0"/>
        <outline val="0"/>
        <shadow val="0"/>
        <u val="none"/>
        <vertAlign val="baseline"/>
        <color theme="1"/>
        <name val="Calibri"/>
        <scheme val="minor"/>
      </font>
      <numFmt numFmtId="0" formatCode="General"/>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FF2F92"/>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FFFF0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0"/>
        <name val="Calibri"/>
        <scheme val="minor"/>
      </font>
      <fill>
        <patternFill patternType="solid">
          <fgColor indexed="64"/>
          <bgColor rgb="FFFF000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solid">
          <fgColor indexed="64"/>
          <bgColor rgb="FFFFC000"/>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ont>
        <strike val="0"/>
        <outline val="0"/>
        <shadow val="0"/>
        <u val="none"/>
        <vertAlign val="baseline"/>
        <color theme="1"/>
        <name val="Calibri"/>
        <scheme val="minor"/>
      </font>
      <fill>
        <patternFill patternType="none">
          <fgColor indexed="64"/>
          <bgColor auto="1"/>
        </patternFill>
      </fill>
    </dxf>
    <dxf>
      <fill>
        <patternFill>
          <bgColor rgb="FF92D050"/>
        </patternFill>
      </fill>
      <border>
        <vertical/>
        <horizontal/>
      </border>
    </dxf>
    <dxf>
      <fill>
        <patternFill>
          <bgColor rgb="FF00B050"/>
        </patternFill>
      </fill>
      <border>
        <vertical/>
        <horizontal/>
      </border>
    </dxf>
  </dxfs>
  <tableStyles count="1" defaultTableStyle="TableStyleMedium9" defaultPivotStyle="PivotStyleMedium7">
    <tableStyle name="Style de tableau 1" pivot="0" count="2">
      <tableStyleElement type="headerRow" dxfId="46"/>
      <tableStyleElement type="firstColumnStripe" dxfId="45"/>
    </tableStyle>
  </tableStyles>
  <colors>
    <mruColors>
      <color rgb="FFFF8AD8"/>
      <color rgb="FF00FA00"/>
      <color rgb="FFFF7E79"/>
      <color rgb="FFFF2600"/>
      <color rgb="FFFFFD78"/>
      <color rgb="FF76D6FF"/>
      <color rgb="FF43CF0D"/>
      <color rgb="FF7A81FF"/>
      <color rgb="FF73FDD6"/>
      <color rgb="FF945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1"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1" Type="http://schemas.openxmlformats.org/officeDocument/2006/relationships/hyperlink" Target="#REFERENTIELS!C3"/><Relationship Id="rId12" Type="http://schemas.openxmlformats.org/officeDocument/2006/relationships/hyperlink" Target="#ENREGISTRER!A1"/><Relationship Id="rId1" Type="http://schemas.openxmlformats.org/officeDocument/2006/relationships/hyperlink" Target="https://acmickeps.wordpress.com/" TargetMode="External"/><Relationship Id="rId2" Type="http://schemas.openxmlformats.org/officeDocument/2006/relationships/image" Target="../media/image1.png"/><Relationship Id="rId3" Type="http://schemas.openxmlformats.org/officeDocument/2006/relationships/hyperlink" Target="#ACCUEIL!A1"/><Relationship Id="rId4" Type="http://schemas.openxmlformats.org/officeDocument/2006/relationships/image" Target="../media/image2.png"/><Relationship Id="rId5" Type="http://schemas.openxmlformats.org/officeDocument/2006/relationships/hyperlink" Target="#DEBUT!A1"/><Relationship Id="rId6" Type="http://schemas.openxmlformats.org/officeDocument/2006/relationships/image" Target="../media/image3.png"/><Relationship Id="rId7" Type="http://schemas.openxmlformats.org/officeDocument/2006/relationships/hyperlink" Target="#APPEL!A1"/><Relationship Id="rId8" Type="http://schemas.openxmlformats.org/officeDocument/2006/relationships/image" Target="../media/image4.png"/><Relationship Id="rId9" Type="http://schemas.openxmlformats.org/officeDocument/2006/relationships/hyperlink" Target="#TPSTOUR!B2"/><Relationship Id="rId10" Type="http://schemas.openxmlformats.org/officeDocument/2006/relationships/image" Target="../media/image5.png"/></Relationships>
</file>

<file path=xl/drawings/_rels/drawing2.xml.rels><?xml version="1.0" encoding="UTF-8" standalone="yes"?>
<Relationships xmlns="http://schemas.openxmlformats.org/package/2006/relationships"><Relationship Id="rId11" Type="http://schemas.openxmlformats.org/officeDocument/2006/relationships/hyperlink" Target="#TPSTOUR!B6"/><Relationship Id="rId12" Type="http://schemas.openxmlformats.org/officeDocument/2006/relationships/hyperlink" Target="#ENREGISTRER!A1"/><Relationship Id="rId13" Type="http://schemas.openxmlformats.org/officeDocument/2006/relationships/hyperlink" Target="#APPEL!A1"/><Relationship Id="rId14" Type="http://schemas.openxmlformats.org/officeDocument/2006/relationships/image" Target="../media/image4.png"/><Relationship Id="rId1" Type="http://schemas.openxmlformats.org/officeDocument/2006/relationships/image" Target="../media/image6.png"/><Relationship Id="rId2" Type="http://schemas.openxmlformats.org/officeDocument/2006/relationships/hyperlink" Target="#ACCUEIL!A1"/><Relationship Id="rId3" Type="http://schemas.openxmlformats.org/officeDocument/2006/relationships/image" Target="../media/image2.png"/><Relationship Id="rId4" Type="http://schemas.openxmlformats.org/officeDocument/2006/relationships/hyperlink" Target="#REFERENTIELS!C3"/><Relationship Id="rId5" Type="http://schemas.openxmlformats.org/officeDocument/2006/relationships/hyperlink" Target="#TPSTOUR!B13"/><Relationship Id="rId6" Type="http://schemas.openxmlformats.org/officeDocument/2006/relationships/hyperlink" Target="#TPSTOUR!B18"/><Relationship Id="rId7" Type="http://schemas.openxmlformats.org/officeDocument/2006/relationships/hyperlink" Target="#TPSTOUR!B2"/><Relationship Id="rId8" Type="http://schemas.openxmlformats.org/officeDocument/2006/relationships/hyperlink" Target="#TPSTOUR!B19"/><Relationship Id="rId9" Type="http://schemas.openxmlformats.org/officeDocument/2006/relationships/hyperlink" Target="#TPSTOUR!B22"/><Relationship Id="rId10" Type="http://schemas.openxmlformats.org/officeDocument/2006/relationships/hyperlink" Target="#TPSTOUR!BA3"/></Relationships>
</file>

<file path=xl/drawings/_rels/drawing3.xml.rels><?xml version="1.0" encoding="UTF-8" standalone="yes"?>
<Relationships xmlns="http://schemas.openxmlformats.org/package/2006/relationships"><Relationship Id="rId3" Type="http://schemas.openxmlformats.org/officeDocument/2006/relationships/hyperlink" Target="#TPSTOUR!B2"/><Relationship Id="rId4" Type="http://schemas.openxmlformats.org/officeDocument/2006/relationships/image" Target="../media/image5.png"/><Relationship Id="rId1" Type="http://schemas.openxmlformats.org/officeDocument/2006/relationships/hyperlink" Target="#ACCUEIL!A1"/><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TPSTOUR!B2"/><Relationship Id="rId4" Type="http://schemas.openxmlformats.org/officeDocument/2006/relationships/image" Target="../media/image5.png"/><Relationship Id="rId5" Type="http://schemas.openxmlformats.org/officeDocument/2006/relationships/hyperlink" Target="#REFERENTIELS!C3"/><Relationship Id="rId6" Type="http://schemas.openxmlformats.org/officeDocument/2006/relationships/image" Target="../media/image7.png"/><Relationship Id="rId7" Type="http://schemas.openxmlformats.org/officeDocument/2006/relationships/image" Target="../media/image8.png"/><Relationship Id="rId1" Type="http://schemas.openxmlformats.org/officeDocument/2006/relationships/hyperlink" Target="#ACCUEIL!A1"/><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ACCUEIL!A1"/><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TPSTOUR!B2"/><Relationship Id="rId4" Type="http://schemas.openxmlformats.org/officeDocument/2006/relationships/image" Target="../media/image5.png"/><Relationship Id="rId1" Type="http://schemas.openxmlformats.org/officeDocument/2006/relationships/hyperlink" Target="#ACCUEIL!A1"/><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1079500</xdr:colOff>
      <xdr:row>16</xdr:row>
      <xdr:rowOff>165100</xdr:rowOff>
    </xdr:from>
    <xdr:to>
      <xdr:col>7</xdr:col>
      <xdr:colOff>152400</xdr:colOff>
      <xdr:row>25</xdr:row>
      <xdr:rowOff>50800</xdr:rowOff>
    </xdr:to>
    <xdr:pic>
      <xdr:nvPicPr>
        <xdr:cNvPr id="4" name="Image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06500" y="3810000"/>
          <a:ext cx="5600700" cy="1714500"/>
        </a:xfrm>
        <a:prstGeom prst="rect">
          <a:avLst/>
        </a:prstGeom>
      </xdr:spPr>
    </xdr:pic>
    <xdr:clientData/>
  </xdr:twoCellAnchor>
  <xdr:twoCellAnchor editAs="oneCell">
    <xdr:from>
      <xdr:col>0</xdr:col>
      <xdr:colOff>208116</xdr:colOff>
      <xdr:row>0</xdr:row>
      <xdr:rowOff>165100</xdr:rowOff>
    </xdr:from>
    <xdr:to>
      <xdr:col>1</xdr:col>
      <xdr:colOff>842772</xdr:colOff>
      <xdr:row>5</xdr:row>
      <xdr:rowOff>27432</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208116" y="165100"/>
          <a:ext cx="837856" cy="878332"/>
        </a:xfrm>
        <a:prstGeom prst="rect">
          <a:avLst/>
        </a:prstGeom>
      </xdr:spPr>
    </xdr:pic>
    <xdr:clientData/>
  </xdr:twoCellAnchor>
  <xdr:twoCellAnchor editAs="oneCell">
    <xdr:from>
      <xdr:col>6</xdr:col>
      <xdr:colOff>469900</xdr:colOff>
      <xdr:row>4</xdr:row>
      <xdr:rowOff>165100</xdr:rowOff>
    </xdr:from>
    <xdr:to>
      <xdr:col>7</xdr:col>
      <xdr:colOff>609600</xdr:colOff>
      <xdr:row>9</xdr:row>
      <xdr:rowOff>160928</xdr:rowOff>
    </xdr:to>
    <xdr:pic>
      <xdr:nvPicPr>
        <xdr:cNvPr id="5" name="Image 4">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6299200" y="977900"/>
          <a:ext cx="965200" cy="1011828"/>
        </a:xfrm>
        <a:prstGeom prst="rect">
          <a:avLst/>
        </a:prstGeom>
      </xdr:spPr>
    </xdr:pic>
    <xdr:clientData/>
  </xdr:twoCellAnchor>
  <xdr:twoCellAnchor editAs="oneCell">
    <xdr:from>
      <xdr:col>6</xdr:col>
      <xdr:colOff>546100</xdr:colOff>
      <xdr:row>10</xdr:row>
      <xdr:rowOff>63500</xdr:rowOff>
    </xdr:from>
    <xdr:to>
      <xdr:col>7</xdr:col>
      <xdr:colOff>558455</xdr:colOff>
      <xdr:row>14</xdr:row>
      <xdr:rowOff>25400</xdr:rowOff>
    </xdr:to>
    <xdr:pic>
      <xdr:nvPicPr>
        <xdr:cNvPr id="6" name="Image 5">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6375400" y="2095500"/>
          <a:ext cx="837855" cy="7747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2</xdr:col>
      <xdr:colOff>12700</xdr:colOff>
      <xdr:row>4</xdr:row>
      <xdr:rowOff>101600</xdr:rowOff>
    </xdr:from>
    <xdr:to>
      <xdr:col>5</xdr:col>
      <xdr:colOff>812800</xdr:colOff>
      <xdr:row>14</xdr:row>
      <xdr:rowOff>101600</xdr:rowOff>
    </xdr:to>
    <xdr:pic>
      <xdr:nvPicPr>
        <xdr:cNvPr id="7" name="Image 6">
          <a:hlinkClick xmlns:r="http://schemas.openxmlformats.org/officeDocument/2006/relationships" r:id="rId9"/>
        </xdr:cNvPr>
        <xdr:cNvPicPr>
          <a:picLocks noChangeAspect="1"/>
        </xdr:cNvPicPr>
      </xdr:nvPicPr>
      <xdr:blipFill>
        <a:blip xmlns:r="http://schemas.openxmlformats.org/officeDocument/2006/relationships" r:embed="rId10"/>
        <a:stretch>
          <a:fillRect/>
        </a:stretch>
      </xdr:blipFill>
      <xdr:spPr>
        <a:xfrm>
          <a:off x="2540000" y="914400"/>
          <a:ext cx="3276600" cy="20320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xdr:col>
      <xdr:colOff>863600</xdr:colOff>
      <xdr:row>4</xdr:row>
      <xdr:rowOff>114300</xdr:rowOff>
    </xdr:from>
    <xdr:to>
      <xdr:col>1</xdr:col>
      <xdr:colOff>1905000</xdr:colOff>
      <xdr:row>9</xdr:row>
      <xdr:rowOff>165100</xdr:rowOff>
    </xdr:to>
    <xdr:sp macro="" textlink="">
      <xdr:nvSpPr>
        <xdr:cNvPr id="2" name="Rectangle à coins arrondis 1">
          <a:hlinkClick xmlns:r="http://schemas.openxmlformats.org/officeDocument/2006/relationships" r:id="rId11"/>
        </xdr:cNvPr>
        <xdr:cNvSpPr/>
      </xdr:nvSpPr>
      <xdr:spPr>
        <a:xfrm>
          <a:off x="990600" y="927100"/>
          <a:ext cx="1041400" cy="106680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800">
              <a:solidFill>
                <a:schemeClr val="tx1"/>
              </a:solidFill>
            </a:rPr>
            <a:t>N4</a:t>
          </a:r>
          <a:r>
            <a:rPr lang="fr-FR" sz="2800" baseline="0">
              <a:solidFill>
                <a:schemeClr val="tx1"/>
              </a:solidFill>
            </a:rPr>
            <a:t> LGT</a:t>
          </a:r>
          <a:endParaRPr lang="fr-FR" sz="2800">
            <a:solidFill>
              <a:schemeClr val="tx1"/>
            </a:solidFill>
          </a:endParaRPr>
        </a:p>
      </xdr:txBody>
    </xdr:sp>
    <xdr:clientData/>
  </xdr:twoCellAnchor>
  <xdr:twoCellAnchor>
    <xdr:from>
      <xdr:col>1</xdr:col>
      <xdr:colOff>647700</xdr:colOff>
      <xdr:row>10</xdr:row>
      <xdr:rowOff>190500</xdr:rowOff>
    </xdr:from>
    <xdr:to>
      <xdr:col>1</xdr:col>
      <xdr:colOff>2082800</xdr:colOff>
      <xdr:row>15</xdr:row>
      <xdr:rowOff>38100</xdr:rowOff>
    </xdr:to>
    <xdr:sp macro="" textlink="">
      <xdr:nvSpPr>
        <xdr:cNvPr id="8" name="Rectangle à coins arrondis 7">
          <a:hlinkClick xmlns:r="http://schemas.openxmlformats.org/officeDocument/2006/relationships" r:id="rId12"/>
        </xdr:cNvPr>
        <xdr:cNvSpPr/>
      </xdr:nvSpPr>
      <xdr:spPr>
        <a:xfrm>
          <a:off x="774700" y="2222500"/>
          <a:ext cx="1435100" cy="863600"/>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800"/>
            <a:t>TEMPS ENREGISTRES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557018</xdr:colOff>
      <xdr:row>15</xdr:row>
      <xdr:rowOff>423334</xdr:rowOff>
    </xdr:from>
    <xdr:to>
      <xdr:col>49</xdr:col>
      <xdr:colOff>11140</xdr:colOff>
      <xdr:row>16</xdr:row>
      <xdr:rowOff>1</xdr:rowOff>
    </xdr:to>
    <xdr:pic>
      <xdr:nvPicPr>
        <xdr:cNvPr id="47" name="Image 46"/>
        <xdr:cNvPicPr>
          <a:picLocks noChangeAspect="1"/>
        </xdr:cNvPicPr>
      </xdr:nvPicPr>
      <xdr:blipFill>
        <a:blip xmlns:r="http://schemas.openxmlformats.org/officeDocument/2006/relationships" r:embed="rId1"/>
        <a:stretch>
          <a:fillRect/>
        </a:stretch>
      </xdr:blipFill>
      <xdr:spPr>
        <a:xfrm>
          <a:off x="557018" y="4578685"/>
          <a:ext cx="12555175" cy="701842"/>
        </a:xfrm>
        <a:prstGeom prst="rect">
          <a:avLst/>
        </a:prstGeom>
      </xdr:spPr>
    </xdr:pic>
    <xdr:clientData/>
  </xdr:twoCellAnchor>
  <xdr:twoCellAnchor>
    <xdr:from>
      <xdr:col>0</xdr:col>
      <xdr:colOff>139700</xdr:colOff>
      <xdr:row>0</xdr:row>
      <xdr:rowOff>152400</xdr:rowOff>
    </xdr:from>
    <xdr:to>
      <xdr:col>0</xdr:col>
      <xdr:colOff>762000</xdr:colOff>
      <xdr:row>2</xdr:row>
      <xdr:rowOff>38100</xdr:rowOff>
    </xdr:to>
    <xdr:sp macro="[0]!chronodepart" textlink="">
      <xdr:nvSpPr>
        <xdr:cNvPr id="9" name="Rectangle à coins arrondis 8"/>
        <xdr:cNvSpPr/>
      </xdr:nvSpPr>
      <xdr:spPr>
        <a:xfrm>
          <a:off x="139700" y="152400"/>
          <a:ext cx="622300" cy="330200"/>
        </a:xfrm>
        <a:prstGeom prst="roundRect">
          <a:avLst/>
        </a:prstGeom>
        <a:solidFill>
          <a:srgbClr val="C00000"/>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t>DEPART</a:t>
          </a:r>
        </a:p>
      </xdr:txBody>
    </xdr:sp>
    <xdr:clientData/>
  </xdr:twoCellAnchor>
  <xdr:twoCellAnchor>
    <xdr:from>
      <xdr:col>2</xdr:col>
      <xdr:colOff>55701</xdr:colOff>
      <xdr:row>3</xdr:row>
      <xdr:rowOff>0</xdr:rowOff>
    </xdr:from>
    <xdr:to>
      <xdr:col>4</xdr:col>
      <xdr:colOff>11140</xdr:colOff>
      <xdr:row>3</xdr:row>
      <xdr:rowOff>1188720</xdr:rowOff>
    </xdr:to>
    <xdr:sp macro="[0]!CHRONOTAG2" textlink="">
      <xdr:nvSpPr>
        <xdr:cNvPr id="14" name="imageD"/>
        <xdr:cNvSpPr/>
      </xdr:nvSpPr>
      <xdr:spPr>
        <a:xfrm>
          <a:off x="1336841" y="657281"/>
          <a:ext cx="467895"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xdr:col>
      <xdr:colOff>55701</xdr:colOff>
      <xdr:row>3</xdr:row>
      <xdr:rowOff>0</xdr:rowOff>
    </xdr:from>
    <xdr:to>
      <xdr:col>5</xdr:col>
      <xdr:colOff>456754</xdr:colOff>
      <xdr:row>3</xdr:row>
      <xdr:rowOff>1188720</xdr:rowOff>
    </xdr:to>
    <xdr:sp macro="[0]!CHRONOTAG3" textlink="">
      <xdr:nvSpPr>
        <xdr:cNvPr id="15" name="imageF"/>
        <xdr:cNvSpPr/>
      </xdr:nvSpPr>
      <xdr:spPr>
        <a:xfrm>
          <a:off x="1849297" y="657281"/>
          <a:ext cx="456755"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7</xdr:col>
      <xdr:colOff>0</xdr:colOff>
      <xdr:row>3</xdr:row>
      <xdr:rowOff>0</xdr:rowOff>
    </xdr:from>
    <xdr:to>
      <xdr:col>7</xdr:col>
      <xdr:colOff>445614</xdr:colOff>
      <xdr:row>3</xdr:row>
      <xdr:rowOff>1188720</xdr:rowOff>
    </xdr:to>
    <xdr:sp macro="[0]!CHRONOTAG4" textlink="">
      <xdr:nvSpPr>
        <xdr:cNvPr id="16" name="imageH"/>
        <xdr:cNvSpPr/>
      </xdr:nvSpPr>
      <xdr:spPr>
        <a:xfrm>
          <a:off x="2361754" y="657281"/>
          <a:ext cx="445614"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9</xdr:col>
      <xdr:colOff>0</xdr:colOff>
      <xdr:row>3</xdr:row>
      <xdr:rowOff>0</xdr:rowOff>
    </xdr:from>
    <xdr:to>
      <xdr:col>9</xdr:col>
      <xdr:colOff>445614</xdr:colOff>
      <xdr:row>3</xdr:row>
      <xdr:rowOff>1188720</xdr:rowOff>
    </xdr:to>
    <xdr:sp macro="[0]!CHRONOTAG5" textlink="">
      <xdr:nvSpPr>
        <xdr:cNvPr id="17" name="imageJ"/>
        <xdr:cNvSpPr/>
      </xdr:nvSpPr>
      <xdr:spPr>
        <a:xfrm>
          <a:off x="2874211" y="657281"/>
          <a:ext cx="445614"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11</xdr:col>
      <xdr:colOff>0</xdr:colOff>
      <xdr:row>3</xdr:row>
      <xdr:rowOff>0</xdr:rowOff>
    </xdr:from>
    <xdr:to>
      <xdr:col>11</xdr:col>
      <xdr:colOff>445614</xdr:colOff>
      <xdr:row>3</xdr:row>
      <xdr:rowOff>1188720</xdr:rowOff>
    </xdr:to>
    <xdr:sp macro="[0]!CHRONOTAG6" textlink="">
      <xdr:nvSpPr>
        <xdr:cNvPr id="18" name="imageL"/>
        <xdr:cNvSpPr/>
      </xdr:nvSpPr>
      <xdr:spPr>
        <a:xfrm>
          <a:off x="3386667" y="657281"/>
          <a:ext cx="445614"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13</xdr:col>
      <xdr:colOff>0</xdr:colOff>
      <xdr:row>3</xdr:row>
      <xdr:rowOff>0</xdr:rowOff>
    </xdr:from>
    <xdr:to>
      <xdr:col>13</xdr:col>
      <xdr:colOff>445614</xdr:colOff>
      <xdr:row>3</xdr:row>
      <xdr:rowOff>1188720</xdr:rowOff>
    </xdr:to>
    <xdr:sp macro="[0]!CHRONOTAG7" textlink="">
      <xdr:nvSpPr>
        <xdr:cNvPr id="19" name="imageN"/>
        <xdr:cNvSpPr/>
      </xdr:nvSpPr>
      <xdr:spPr>
        <a:xfrm>
          <a:off x="3899123"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15</xdr:col>
      <xdr:colOff>0</xdr:colOff>
      <xdr:row>3</xdr:row>
      <xdr:rowOff>0</xdr:rowOff>
    </xdr:from>
    <xdr:to>
      <xdr:col>15</xdr:col>
      <xdr:colOff>445614</xdr:colOff>
      <xdr:row>3</xdr:row>
      <xdr:rowOff>1188720</xdr:rowOff>
    </xdr:to>
    <xdr:sp macro="[0]!CHRONOTAG8" textlink="">
      <xdr:nvSpPr>
        <xdr:cNvPr id="20" name="imageP"/>
        <xdr:cNvSpPr/>
      </xdr:nvSpPr>
      <xdr:spPr>
        <a:xfrm>
          <a:off x="4411579"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17</xdr:col>
      <xdr:colOff>0</xdr:colOff>
      <xdr:row>3</xdr:row>
      <xdr:rowOff>0</xdr:rowOff>
    </xdr:from>
    <xdr:to>
      <xdr:col>17</xdr:col>
      <xdr:colOff>445614</xdr:colOff>
      <xdr:row>3</xdr:row>
      <xdr:rowOff>1188720</xdr:rowOff>
    </xdr:to>
    <xdr:sp macro="[0]!CHRONOTAG9" textlink="">
      <xdr:nvSpPr>
        <xdr:cNvPr id="21" name="imageR"/>
        <xdr:cNvSpPr/>
      </xdr:nvSpPr>
      <xdr:spPr>
        <a:xfrm>
          <a:off x="4924035"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19</xdr:col>
      <xdr:colOff>0</xdr:colOff>
      <xdr:row>3</xdr:row>
      <xdr:rowOff>0</xdr:rowOff>
    </xdr:from>
    <xdr:to>
      <xdr:col>19</xdr:col>
      <xdr:colOff>445614</xdr:colOff>
      <xdr:row>3</xdr:row>
      <xdr:rowOff>1188720</xdr:rowOff>
    </xdr:to>
    <xdr:sp macro="[0]!CHRONOTAG10" textlink="">
      <xdr:nvSpPr>
        <xdr:cNvPr id="22" name="imageT"/>
        <xdr:cNvSpPr/>
      </xdr:nvSpPr>
      <xdr:spPr>
        <a:xfrm>
          <a:off x="5436491"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21</xdr:col>
      <xdr:colOff>0</xdr:colOff>
      <xdr:row>3</xdr:row>
      <xdr:rowOff>0</xdr:rowOff>
    </xdr:from>
    <xdr:to>
      <xdr:col>21</xdr:col>
      <xdr:colOff>445614</xdr:colOff>
      <xdr:row>3</xdr:row>
      <xdr:rowOff>1188720</xdr:rowOff>
    </xdr:to>
    <xdr:sp macro="[0]!CHRONOTAG11" textlink="">
      <xdr:nvSpPr>
        <xdr:cNvPr id="23" name="imageV"/>
        <xdr:cNvSpPr/>
      </xdr:nvSpPr>
      <xdr:spPr>
        <a:xfrm>
          <a:off x="5948947"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23</xdr:col>
      <xdr:colOff>0</xdr:colOff>
      <xdr:row>3</xdr:row>
      <xdr:rowOff>0</xdr:rowOff>
    </xdr:from>
    <xdr:to>
      <xdr:col>23</xdr:col>
      <xdr:colOff>445614</xdr:colOff>
      <xdr:row>3</xdr:row>
      <xdr:rowOff>1188720</xdr:rowOff>
    </xdr:to>
    <xdr:sp macro="[0]!CHRONOTAG12" textlink="">
      <xdr:nvSpPr>
        <xdr:cNvPr id="24" name="imageX"/>
        <xdr:cNvSpPr/>
      </xdr:nvSpPr>
      <xdr:spPr>
        <a:xfrm>
          <a:off x="6461404" y="657281"/>
          <a:ext cx="445614" cy="1188720"/>
        </a:xfrm>
        <a:prstGeom prst="roundRect">
          <a:avLst/>
        </a:prstGeom>
        <a:solidFill>
          <a:srgbClr val="00FA00">
            <a:alpha val="9804"/>
          </a:srgbClr>
        </a:solid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25</xdr:col>
      <xdr:colOff>0</xdr:colOff>
      <xdr:row>3</xdr:row>
      <xdr:rowOff>0</xdr:rowOff>
    </xdr:from>
    <xdr:to>
      <xdr:col>25</xdr:col>
      <xdr:colOff>445614</xdr:colOff>
      <xdr:row>3</xdr:row>
      <xdr:rowOff>1188720</xdr:rowOff>
    </xdr:to>
    <xdr:sp macro="[0]!CHRONOTAG13" textlink="">
      <xdr:nvSpPr>
        <xdr:cNvPr id="25" name="imageZ"/>
        <xdr:cNvSpPr/>
      </xdr:nvSpPr>
      <xdr:spPr>
        <a:xfrm>
          <a:off x="6973860"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27</xdr:col>
      <xdr:colOff>0</xdr:colOff>
      <xdr:row>3</xdr:row>
      <xdr:rowOff>0</xdr:rowOff>
    </xdr:from>
    <xdr:to>
      <xdr:col>28</xdr:col>
      <xdr:colOff>0</xdr:colOff>
      <xdr:row>3</xdr:row>
      <xdr:rowOff>1188720</xdr:rowOff>
    </xdr:to>
    <xdr:sp macro="[0]!CHRONOTAG14" textlink="">
      <xdr:nvSpPr>
        <xdr:cNvPr id="26" name="imageAB"/>
        <xdr:cNvSpPr/>
      </xdr:nvSpPr>
      <xdr:spPr>
        <a:xfrm>
          <a:off x="7486316" y="657281"/>
          <a:ext cx="45675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29</xdr:col>
      <xdr:colOff>0</xdr:colOff>
      <xdr:row>3</xdr:row>
      <xdr:rowOff>0</xdr:rowOff>
    </xdr:from>
    <xdr:to>
      <xdr:col>29</xdr:col>
      <xdr:colOff>445614</xdr:colOff>
      <xdr:row>3</xdr:row>
      <xdr:rowOff>1188720</xdr:rowOff>
    </xdr:to>
    <xdr:sp macro="[0]!CHRONOTAG15" textlink="">
      <xdr:nvSpPr>
        <xdr:cNvPr id="27" name="imageAD"/>
        <xdr:cNvSpPr/>
      </xdr:nvSpPr>
      <xdr:spPr>
        <a:xfrm>
          <a:off x="7998772"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31</xdr:col>
      <xdr:colOff>0</xdr:colOff>
      <xdr:row>3</xdr:row>
      <xdr:rowOff>0</xdr:rowOff>
    </xdr:from>
    <xdr:to>
      <xdr:col>31</xdr:col>
      <xdr:colOff>445614</xdr:colOff>
      <xdr:row>3</xdr:row>
      <xdr:rowOff>1188720</xdr:rowOff>
    </xdr:to>
    <xdr:sp macro="[0]!CHRONOTAG16" textlink="">
      <xdr:nvSpPr>
        <xdr:cNvPr id="28" name="imageAF"/>
        <xdr:cNvSpPr/>
      </xdr:nvSpPr>
      <xdr:spPr>
        <a:xfrm>
          <a:off x="8511228"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32</xdr:col>
      <xdr:colOff>55701</xdr:colOff>
      <xdr:row>3</xdr:row>
      <xdr:rowOff>0</xdr:rowOff>
    </xdr:from>
    <xdr:to>
      <xdr:col>33</xdr:col>
      <xdr:colOff>456754</xdr:colOff>
      <xdr:row>3</xdr:row>
      <xdr:rowOff>1188720</xdr:rowOff>
    </xdr:to>
    <xdr:sp macro="[0]!CHRONOTAG17" textlink="">
      <xdr:nvSpPr>
        <xdr:cNvPr id="29" name="imageAH"/>
        <xdr:cNvSpPr/>
      </xdr:nvSpPr>
      <xdr:spPr>
        <a:xfrm>
          <a:off x="9023683" y="657281"/>
          <a:ext cx="456755"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35</xdr:col>
      <xdr:colOff>0</xdr:colOff>
      <xdr:row>3</xdr:row>
      <xdr:rowOff>0</xdr:rowOff>
    </xdr:from>
    <xdr:to>
      <xdr:col>35</xdr:col>
      <xdr:colOff>445614</xdr:colOff>
      <xdr:row>3</xdr:row>
      <xdr:rowOff>1188720</xdr:rowOff>
    </xdr:to>
    <xdr:sp macro="[0]!CHRONOTAG18" textlink="">
      <xdr:nvSpPr>
        <xdr:cNvPr id="30" name="imageAJ"/>
        <xdr:cNvSpPr/>
      </xdr:nvSpPr>
      <xdr:spPr>
        <a:xfrm>
          <a:off x="9536140" y="657281"/>
          <a:ext cx="445614" cy="1188720"/>
        </a:xfrm>
        <a:prstGeom prst="roundRect">
          <a:avLst/>
        </a:prstGeom>
        <a:solidFill>
          <a:srgbClr val="FFFD78">
            <a:alpha val="9804"/>
          </a:srgbClr>
        </a:solidFill>
        <a:ln>
          <a:solidFill>
            <a:srgbClr val="FFFF00"/>
          </a:solidFill>
        </a:ln>
      </xdr:spPr>
      <xdr:style>
        <a:lnRef idx="3">
          <a:schemeClr val="lt1"/>
        </a:lnRef>
        <a:fillRef idx="1">
          <a:schemeClr val="accent4"/>
        </a:fillRef>
        <a:effectRef idx="1">
          <a:schemeClr val="accent4"/>
        </a:effectRef>
        <a:fontRef idx="minor">
          <a:schemeClr val="lt1"/>
        </a:fontRef>
      </xdr:style>
      <xdr:txBody>
        <a:bodyPr vertOverflow="clip" horzOverflow="clip" vert="vert270" rtlCol="0" anchor="ctr"/>
        <a:lstStyle/>
        <a:p>
          <a:pPr algn="ctr"/>
          <a:endParaRPr lang="fr-FR" sz="1600" b="0">
            <a:solidFill>
              <a:sysClr val="windowText" lastClr="000000"/>
            </a:solidFill>
          </a:endParaRPr>
        </a:p>
      </xdr:txBody>
    </xdr:sp>
    <xdr:clientData/>
  </xdr:twoCellAnchor>
  <xdr:twoCellAnchor>
    <xdr:from>
      <xdr:col>36</xdr:col>
      <xdr:colOff>55700</xdr:colOff>
      <xdr:row>3</xdr:row>
      <xdr:rowOff>0</xdr:rowOff>
    </xdr:from>
    <xdr:to>
      <xdr:col>37</xdr:col>
      <xdr:colOff>445614</xdr:colOff>
      <xdr:row>3</xdr:row>
      <xdr:rowOff>1188720</xdr:rowOff>
    </xdr:to>
    <xdr:sp macro="[0]!CHRONOTAG19" textlink="">
      <xdr:nvSpPr>
        <xdr:cNvPr id="31" name="imageAL"/>
        <xdr:cNvSpPr/>
      </xdr:nvSpPr>
      <xdr:spPr>
        <a:xfrm>
          <a:off x="10048595" y="657281"/>
          <a:ext cx="445615"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39</xdr:col>
      <xdr:colOff>0</xdr:colOff>
      <xdr:row>3</xdr:row>
      <xdr:rowOff>0</xdr:rowOff>
    </xdr:from>
    <xdr:to>
      <xdr:col>39</xdr:col>
      <xdr:colOff>445614</xdr:colOff>
      <xdr:row>3</xdr:row>
      <xdr:rowOff>1188720</xdr:rowOff>
    </xdr:to>
    <xdr:sp macro="[0]!CHRONOTAG20" textlink="">
      <xdr:nvSpPr>
        <xdr:cNvPr id="32" name="imageAN"/>
        <xdr:cNvSpPr/>
      </xdr:nvSpPr>
      <xdr:spPr>
        <a:xfrm>
          <a:off x="10561053" y="657281"/>
          <a:ext cx="44561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40</xdr:col>
      <xdr:colOff>55701</xdr:colOff>
      <xdr:row>3</xdr:row>
      <xdr:rowOff>0</xdr:rowOff>
    </xdr:from>
    <xdr:to>
      <xdr:col>41</xdr:col>
      <xdr:colOff>434472</xdr:colOff>
      <xdr:row>3</xdr:row>
      <xdr:rowOff>1188720</xdr:rowOff>
    </xdr:to>
    <xdr:sp macro="[0]!CHRONOTAG21" textlink="">
      <xdr:nvSpPr>
        <xdr:cNvPr id="33" name="imageAP"/>
        <xdr:cNvSpPr/>
      </xdr:nvSpPr>
      <xdr:spPr>
        <a:xfrm>
          <a:off x="11073508" y="657281"/>
          <a:ext cx="434473"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43</xdr:col>
      <xdr:colOff>0</xdr:colOff>
      <xdr:row>3</xdr:row>
      <xdr:rowOff>0</xdr:rowOff>
    </xdr:from>
    <xdr:to>
      <xdr:col>43</xdr:col>
      <xdr:colOff>434474</xdr:colOff>
      <xdr:row>3</xdr:row>
      <xdr:rowOff>1188720</xdr:rowOff>
    </xdr:to>
    <xdr:sp macro="[0]!CHRONOTAG22" textlink="">
      <xdr:nvSpPr>
        <xdr:cNvPr id="34" name="imageAR"/>
        <xdr:cNvSpPr/>
      </xdr:nvSpPr>
      <xdr:spPr>
        <a:xfrm>
          <a:off x="11585965" y="657281"/>
          <a:ext cx="43447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45</xdr:col>
      <xdr:colOff>0</xdr:colOff>
      <xdr:row>3</xdr:row>
      <xdr:rowOff>0</xdr:rowOff>
    </xdr:from>
    <xdr:to>
      <xdr:col>45</xdr:col>
      <xdr:colOff>445614</xdr:colOff>
      <xdr:row>3</xdr:row>
      <xdr:rowOff>1188720</xdr:rowOff>
    </xdr:to>
    <xdr:sp macro="[0]!CHRONOTAG23" textlink="">
      <xdr:nvSpPr>
        <xdr:cNvPr id="35" name="imageAT"/>
        <xdr:cNvSpPr/>
      </xdr:nvSpPr>
      <xdr:spPr>
        <a:xfrm>
          <a:off x="12098421" y="657281"/>
          <a:ext cx="44561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47</xdr:col>
      <xdr:colOff>0</xdr:colOff>
      <xdr:row>3</xdr:row>
      <xdr:rowOff>0</xdr:rowOff>
    </xdr:from>
    <xdr:to>
      <xdr:col>47</xdr:col>
      <xdr:colOff>445614</xdr:colOff>
      <xdr:row>3</xdr:row>
      <xdr:rowOff>1188720</xdr:rowOff>
    </xdr:to>
    <xdr:sp macro="[0]!CHRONOTAG24" textlink="">
      <xdr:nvSpPr>
        <xdr:cNvPr id="36" name="imageAV"/>
        <xdr:cNvSpPr/>
      </xdr:nvSpPr>
      <xdr:spPr>
        <a:xfrm>
          <a:off x="12610877" y="657281"/>
          <a:ext cx="445614" cy="1188720"/>
        </a:xfrm>
        <a:prstGeom prst="roundRect">
          <a:avLst/>
        </a:prstGeom>
        <a:solidFill>
          <a:srgbClr val="FF7E79">
            <a:alpha val="9804"/>
          </a:srgbClr>
        </a:solidFill>
        <a:ln>
          <a:solidFill>
            <a:srgbClr val="C00000"/>
          </a:solidFill>
        </a:ln>
      </xdr:spPr>
      <xdr:style>
        <a:lnRef idx="3">
          <a:schemeClr val="lt1"/>
        </a:lnRef>
        <a:fillRef idx="1">
          <a:schemeClr val="accent2"/>
        </a:fillRef>
        <a:effectRef idx="1">
          <a:schemeClr val="accent2"/>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0</xdr:col>
      <xdr:colOff>821764</xdr:colOff>
      <xdr:row>3</xdr:row>
      <xdr:rowOff>0</xdr:rowOff>
    </xdr:from>
    <xdr:to>
      <xdr:col>1</xdr:col>
      <xdr:colOff>445614</xdr:colOff>
      <xdr:row>3</xdr:row>
      <xdr:rowOff>1188720</xdr:rowOff>
    </xdr:to>
    <xdr:sp macro="[0]!CHRONOTAG1" textlink="">
      <xdr:nvSpPr>
        <xdr:cNvPr id="61" name="imageB"/>
        <xdr:cNvSpPr/>
      </xdr:nvSpPr>
      <xdr:spPr>
        <a:xfrm>
          <a:off x="821764" y="657281"/>
          <a:ext cx="448236" cy="1188720"/>
        </a:xfrm>
        <a:prstGeom prst="roundRect">
          <a:avLst/>
        </a:prstGeom>
        <a:solidFill>
          <a:srgbClr val="76D6FF">
            <a:alpha val="9804"/>
          </a:srgb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endParaRPr lang="fr-FR" sz="1600" b="0"/>
        </a:p>
      </xdr:txBody>
    </xdr:sp>
    <xdr:clientData/>
  </xdr:twoCellAnchor>
  <xdr:twoCellAnchor>
    <xdr:from>
      <xdr:col>55</xdr:col>
      <xdr:colOff>323067</xdr:colOff>
      <xdr:row>1</xdr:row>
      <xdr:rowOff>189387</xdr:rowOff>
    </xdr:from>
    <xdr:to>
      <xdr:col>57</xdr:col>
      <xdr:colOff>679562</xdr:colOff>
      <xdr:row>3</xdr:row>
      <xdr:rowOff>924649</xdr:rowOff>
    </xdr:to>
    <xdr:sp macro="[0]!RAZCHRONOTAG" textlink="">
      <xdr:nvSpPr>
        <xdr:cNvPr id="90" name="Flèche vers la droite 89"/>
        <xdr:cNvSpPr/>
      </xdr:nvSpPr>
      <xdr:spPr>
        <a:xfrm flipH="1">
          <a:off x="18036225" y="211668"/>
          <a:ext cx="2183512" cy="1425963"/>
        </a:xfrm>
        <a:prstGeom prst="rightArrow">
          <a:avLst>
            <a:gd name="adj1" fmla="val 68666"/>
            <a:gd name="adj2" fmla="val 50000"/>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fr-FR" sz="2000"/>
            <a:t>RAZ tout le tableau</a:t>
          </a:r>
        </a:p>
      </xdr:txBody>
    </xdr:sp>
    <xdr:clientData/>
  </xdr:twoCellAnchor>
  <xdr:twoCellAnchor editAs="oneCell">
    <xdr:from>
      <xdr:col>0</xdr:col>
      <xdr:colOff>178246</xdr:colOff>
      <xdr:row>3</xdr:row>
      <xdr:rowOff>601579</xdr:rowOff>
    </xdr:from>
    <xdr:to>
      <xdr:col>0</xdr:col>
      <xdr:colOff>635000</xdr:colOff>
      <xdr:row>3</xdr:row>
      <xdr:rowOff>1080398</xdr:rowOff>
    </xdr:to>
    <xdr:pic>
      <xdr:nvPicPr>
        <xdr:cNvPr id="91" name="Image 90">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78246" y="1258860"/>
          <a:ext cx="456754" cy="478819"/>
        </a:xfrm>
        <a:prstGeom prst="rect">
          <a:avLst/>
        </a:prstGeom>
      </xdr:spPr>
    </xdr:pic>
    <xdr:clientData/>
  </xdr:twoCellAnchor>
  <xdr:twoCellAnchor>
    <xdr:from>
      <xdr:col>49</xdr:col>
      <xdr:colOff>100263</xdr:colOff>
      <xdr:row>3</xdr:row>
      <xdr:rowOff>11140</xdr:rowOff>
    </xdr:from>
    <xdr:to>
      <xdr:col>50</xdr:col>
      <xdr:colOff>289650</xdr:colOff>
      <xdr:row>3</xdr:row>
      <xdr:rowOff>1047192</xdr:rowOff>
    </xdr:to>
    <xdr:sp macro="" textlink="">
      <xdr:nvSpPr>
        <xdr:cNvPr id="37" name="Rectangle à coins arrondis 36">
          <a:hlinkClick xmlns:r="http://schemas.openxmlformats.org/officeDocument/2006/relationships" r:id="rId4"/>
        </xdr:cNvPr>
        <xdr:cNvSpPr/>
      </xdr:nvSpPr>
      <xdr:spPr>
        <a:xfrm>
          <a:off x="13201316" y="724122"/>
          <a:ext cx="935790" cy="1036052"/>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800">
              <a:solidFill>
                <a:schemeClr val="tx1"/>
              </a:solidFill>
            </a:rPr>
            <a:t>LGT</a:t>
          </a:r>
        </a:p>
        <a:p>
          <a:pPr algn="ctr"/>
          <a:r>
            <a:rPr lang="fr-FR" sz="2800">
              <a:solidFill>
                <a:schemeClr val="tx1"/>
              </a:solidFill>
            </a:rPr>
            <a:t>N4</a:t>
          </a:r>
        </a:p>
      </xdr:txBody>
    </xdr:sp>
    <xdr:clientData/>
  </xdr:twoCellAnchor>
  <xdr:twoCellAnchor>
    <xdr:from>
      <xdr:col>0</xdr:col>
      <xdr:colOff>100265</xdr:colOff>
      <xdr:row>15</xdr:row>
      <xdr:rowOff>55702</xdr:rowOff>
    </xdr:from>
    <xdr:to>
      <xdr:col>0</xdr:col>
      <xdr:colOff>490177</xdr:colOff>
      <xdr:row>15</xdr:row>
      <xdr:rowOff>389913</xdr:rowOff>
    </xdr:to>
    <xdr:sp macro="[0]!zero" textlink="">
      <xdr:nvSpPr>
        <xdr:cNvPr id="4" name="Rectangle à coins arrondis 3"/>
        <xdr:cNvSpPr/>
      </xdr:nvSpPr>
      <xdr:spPr>
        <a:xfrm>
          <a:off x="100265" y="4211053"/>
          <a:ext cx="389912" cy="334211"/>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0</a:t>
          </a:r>
        </a:p>
      </xdr:txBody>
    </xdr:sp>
    <xdr:clientData/>
  </xdr:twoCellAnchor>
  <xdr:twoCellAnchor>
    <xdr:from>
      <xdr:col>2</xdr:col>
      <xdr:colOff>2475</xdr:colOff>
      <xdr:row>15</xdr:row>
      <xdr:rowOff>33421</xdr:rowOff>
    </xdr:from>
    <xdr:to>
      <xdr:col>3</xdr:col>
      <xdr:colOff>336686</xdr:colOff>
      <xdr:row>15</xdr:row>
      <xdr:rowOff>367632</xdr:rowOff>
    </xdr:to>
    <xdr:sp macro="[0]!un" textlink="">
      <xdr:nvSpPr>
        <xdr:cNvPr id="38" name="Rectangle à coins arrondis 37"/>
        <xdr:cNvSpPr/>
      </xdr:nvSpPr>
      <xdr:spPr>
        <a:xfrm>
          <a:off x="1194493" y="4188772"/>
          <a:ext cx="389912" cy="33421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1</a:t>
          </a:r>
        </a:p>
      </xdr:txBody>
    </xdr:sp>
    <xdr:clientData/>
  </xdr:twoCellAnchor>
  <xdr:twoCellAnchor>
    <xdr:from>
      <xdr:col>8</xdr:col>
      <xdr:colOff>49512</xdr:colOff>
      <xdr:row>15</xdr:row>
      <xdr:rowOff>33422</xdr:rowOff>
    </xdr:from>
    <xdr:to>
      <xdr:col>10</xdr:col>
      <xdr:colOff>16091</xdr:colOff>
      <xdr:row>15</xdr:row>
      <xdr:rowOff>367633</xdr:rowOff>
    </xdr:to>
    <xdr:sp macro="[0]!deux" textlink="">
      <xdr:nvSpPr>
        <xdr:cNvPr id="39" name="Rectangle à coins arrondis 38"/>
        <xdr:cNvSpPr/>
      </xdr:nvSpPr>
      <xdr:spPr>
        <a:xfrm>
          <a:off x="2511530" y="4188773"/>
          <a:ext cx="389912" cy="334211"/>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2</a:t>
          </a:r>
        </a:p>
      </xdr:txBody>
    </xdr:sp>
    <xdr:clientData/>
  </xdr:twoCellAnchor>
  <xdr:twoCellAnchor>
    <xdr:from>
      <xdr:col>14</xdr:col>
      <xdr:colOff>40847</xdr:colOff>
      <xdr:row>15</xdr:row>
      <xdr:rowOff>22280</xdr:rowOff>
    </xdr:from>
    <xdr:to>
      <xdr:col>16</xdr:col>
      <xdr:colOff>7426</xdr:colOff>
      <xdr:row>15</xdr:row>
      <xdr:rowOff>356491</xdr:rowOff>
    </xdr:to>
    <xdr:sp macro="[0]!trois" textlink="">
      <xdr:nvSpPr>
        <xdr:cNvPr id="40" name="Rectangle à coins arrondis 39"/>
        <xdr:cNvSpPr/>
      </xdr:nvSpPr>
      <xdr:spPr>
        <a:xfrm>
          <a:off x="3772865" y="4177631"/>
          <a:ext cx="389912" cy="334211"/>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3</a:t>
          </a:r>
        </a:p>
      </xdr:txBody>
    </xdr:sp>
    <xdr:clientData/>
  </xdr:twoCellAnchor>
  <xdr:twoCellAnchor>
    <xdr:from>
      <xdr:col>21</xdr:col>
      <xdr:colOff>9902</xdr:colOff>
      <xdr:row>15</xdr:row>
      <xdr:rowOff>1</xdr:rowOff>
    </xdr:from>
    <xdr:to>
      <xdr:col>22</xdr:col>
      <xdr:colOff>32182</xdr:colOff>
      <xdr:row>15</xdr:row>
      <xdr:rowOff>334212</xdr:rowOff>
    </xdr:to>
    <xdr:sp macro="[0]!quatre" textlink="">
      <xdr:nvSpPr>
        <xdr:cNvPr id="41" name="Rectangle à coins arrondis 40"/>
        <xdr:cNvSpPr/>
      </xdr:nvSpPr>
      <xdr:spPr>
        <a:xfrm>
          <a:off x="5067621" y="4155352"/>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xdr:from>
      <xdr:col>26</xdr:col>
      <xdr:colOff>45797</xdr:colOff>
      <xdr:row>15</xdr:row>
      <xdr:rowOff>33421</xdr:rowOff>
    </xdr:from>
    <xdr:to>
      <xdr:col>28</xdr:col>
      <xdr:colOff>12376</xdr:colOff>
      <xdr:row>15</xdr:row>
      <xdr:rowOff>367632</xdr:rowOff>
    </xdr:to>
    <xdr:sp macro="[0]!cinq" textlink="">
      <xdr:nvSpPr>
        <xdr:cNvPr id="42" name="Rectangle à coins arrondis 41"/>
        <xdr:cNvSpPr/>
      </xdr:nvSpPr>
      <xdr:spPr>
        <a:xfrm>
          <a:off x="6317815" y="4188772"/>
          <a:ext cx="389912" cy="334211"/>
        </a:xfrm>
        <a:prstGeom prst="round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5</a:t>
          </a:r>
        </a:p>
      </xdr:txBody>
    </xdr:sp>
    <xdr:clientData/>
  </xdr:twoCellAnchor>
  <xdr:twoCellAnchor>
    <xdr:from>
      <xdr:col>33</xdr:col>
      <xdr:colOff>3713</xdr:colOff>
      <xdr:row>15</xdr:row>
      <xdr:rowOff>22281</xdr:rowOff>
    </xdr:from>
    <xdr:to>
      <xdr:col>34</xdr:col>
      <xdr:colOff>25993</xdr:colOff>
      <xdr:row>15</xdr:row>
      <xdr:rowOff>356492</xdr:rowOff>
    </xdr:to>
    <xdr:sp macro="[0]!six" textlink="">
      <xdr:nvSpPr>
        <xdr:cNvPr id="43" name="Rectangle à coins arrondis 42"/>
        <xdr:cNvSpPr/>
      </xdr:nvSpPr>
      <xdr:spPr>
        <a:xfrm>
          <a:off x="7601432" y="4177632"/>
          <a:ext cx="389912" cy="334211"/>
        </a:xfrm>
        <a:prstGeom prst="round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6</a:t>
          </a:r>
        </a:p>
      </xdr:txBody>
    </xdr:sp>
    <xdr:clientData/>
  </xdr:twoCellAnchor>
  <xdr:twoCellAnchor>
    <xdr:from>
      <xdr:col>39</xdr:col>
      <xdr:colOff>6187</xdr:colOff>
      <xdr:row>15</xdr:row>
      <xdr:rowOff>22280</xdr:rowOff>
    </xdr:from>
    <xdr:to>
      <xdr:col>40</xdr:col>
      <xdr:colOff>28467</xdr:colOff>
      <xdr:row>15</xdr:row>
      <xdr:rowOff>356491</xdr:rowOff>
    </xdr:to>
    <xdr:sp macro="[0]!sept" textlink="">
      <xdr:nvSpPr>
        <xdr:cNvPr id="44" name="Rectangle à coins arrondis 43"/>
        <xdr:cNvSpPr/>
      </xdr:nvSpPr>
      <xdr:spPr>
        <a:xfrm>
          <a:off x="8873906" y="4177631"/>
          <a:ext cx="389912" cy="334211"/>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7</a:t>
          </a:r>
        </a:p>
      </xdr:txBody>
    </xdr:sp>
    <xdr:clientData/>
  </xdr:twoCellAnchor>
  <xdr:twoCellAnchor>
    <xdr:from>
      <xdr:col>45</xdr:col>
      <xdr:colOff>19803</xdr:colOff>
      <xdr:row>15</xdr:row>
      <xdr:rowOff>22281</xdr:rowOff>
    </xdr:from>
    <xdr:to>
      <xdr:col>46</xdr:col>
      <xdr:colOff>42083</xdr:colOff>
      <xdr:row>15</xdr:row>
      <xdr:rowOff>356492</xdr:rowOff>
    </xdr:to>
    <xdr:sp macro="[0]!huit" textlink="">
      <xdr:nvSpPr>
        <xdr:cNvPr id="45" name="Rectangle à coins arrondis 44"/>
        <xdr:cNvSpPr/>
      </xdr:nvSpPr>
      <xdr:spPr>
        <a:xfrm>
          <a:off x="10157522" y="4177632"/>
          <a:ext cx="389912" cy="334211"/>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8</a:t>
          </a:r>
        </a:p>
      </xdr:txBody>
    </xdr:sp>
    <xdr:clientData/>
  </xdr:twoCellAnchor>
  <xdr:twoCellAnchor>
    <xdr:from>
      <xdr:col>21</xdr:col>
      <xdr:colOff>9902</xdr:colOff>
      <xdr:row>15</xdr:row>
      <xdr:rowOff>33422</xdr:rowOff>
    </xdr:from>
    <xdr:to>
      <xdr:col>22</xdr:col>
      <xdr:colOff>32182</xdr:colOff>
      <xdr:row>15</xdr:row>
      <xdr:rowOff>367633</xdr:rowOff>
    </xdr:to>
    <xdr:sp macro="[0]!quatre" textlink="">
      <xdr:nvSpPr>
        <xdr:cNvPr id="50" name="Rectangle à coins arrondis 49"/>
        <xdr:cNvSpPr/>
      </xdr:nvSpPr>
      <xdr:spPr>
        <a:xfrm>
          <a:off x="5067621" y="4188773"/>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xdr:from>
      <xdr:col>2</xdr:col>
      <xdr:colOff>2475</xdr:colOff>
      <xdr:row>38</xdr:row>
      <xdr:rowOff>33421</xdr:rowOff>
    </xdr:from>
    <xdr:to>
      <xdr:col>3</xdr:col>
      <xdr:colOff>336686</xdr:colOff>
      <xdr:row>38</xdr:row>
      <xdr:rowOff>367632</xdr:rowOff>
    </xdr:to>
    <xdr:sp macro="[0]!un" textlink="">
      <xdr:nvSpPr>
        <xdr:cNvPr id="52" name="Rectangle à coins arrondis 51"/>
        <xdr:cNvSpPr/>
      </xdr:nvSpPr>
      <xdr:spPr>
        <a:xfrm>
          <a:off x="1194493" y="4188772"/>
          <a:ext cx="389912" cy="33421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1</a:t>
          </a:r>
        </a:p>
      </xdr:txBody>
    </xdr:sp>
    <xdr:clientData/>
  </xdr:twoCellAnchor>
  <xdr:twoCellAnchor>
    <xdr:from>
      <xdr:col>8</xdr:col>
      <xdr:colOff>49512</xdr:colOff>
      <xdr:row>38</xdr:row>
      <xdr:rowOff>33422</xdr:rowOff>
    </xdr:from>
    <xdr:to>
      <xdr:col>10</xdr:col>
      <xdr:colOff>16091</xdr:colOff>
      <xdr:row>38</xdr:row>
      <xdr:rowOff>367633</xdr:rowOff>
    </xdr:to>
    <xdr:sp macro="[0]!deux" textlink="">
      <xdr:nvSpPr>
        <xdr:cNvPr id="53" name="Rectangle à coins arrondis 52"/>
        <xdr:cNvSpPr/>
      </xdr:nvSpPr>
      <xdr:spPr>
        <a:xfrm>
          <a:off x="2511530" y="4188773"/>
          <a:ext cx="389912" cy="334211"/>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2</a:t>
          </a:r>
        </a:p>
      </xdr:txBody>
    </xdr:sp>
    <xdr:clientData/>
  </xdr:twoCellAnchor>
  <xdr:twoCellAnchor>
    <xdr:from>
      <xdr:col>14</xdr:col>
      <xdr:colOff>40847</xdr:colOff>
      <xdr:row>38</xdr:row>
      <xdr:rowOff>22280</xdr:rowOff>
    </xdr:from>
    <xdr:to>
      <xdr:col>16</xdr:col>
      <xdr:colOff>7426</xdr:colOff>
      <xdr:row>38</xdr:row>
      <xdr:rowOff>356491</xdr:rowOff>
    </xdr:to>
    <xdr:sp macro="[0]!trois" textlink="">
      <xdr:nvSpPr>
        <xdr:cNvPr id="54" name="Rectangle à coins arrondis 53"/>
        <xdr:cNvSpPr/>
      </xdr:nvSpPr>
      <xdr:spPr>
        <a:xfrm>
          <a:off x="3772865" y="4177631"/>
          <a:ext cx="389912" cy="334211"/>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3</a:t>
          </a:r>
        </a:p>
      </xdr:txBody>
    </xdr:sp>
    <xdr:clientData/>
  </xdr:twoCellAnchor>
  <xdr:twoCellAnchor>
    <xdr:from>
      <xdr:col>21</xdr:col>
      <xdr:colOff>9902</xdr:colOff>
      <xdr:row>38</xdr:row>
      <xdr:rowOff>1</xdr:rowOff>
    </xdr:from>
    <xdr:to>
      <xdr:col>22</xdr:col>
      <xdr:colOff>32182</xdr:colOff>
      <xdr:row>38</xdr:row>
      <xdr:rowOff>334212</xdr:rowOff>
    </xdr:to>
    <xdr:sp macro="[0]!quatre" textlink="">
      <xdr:nvSpPr>
        <xdr:cNvPr id="55" name="Rectangle à coins arrondis 54"/>
        <xdr:cNvSpPr/>
      </xdr:nvSpPr>
      <xdr:spPr>
        <a:xfrm>
          <a:off x="5067621" y="4155352"/>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xdr:from>
      <xdr:col>26</xdr:col>
      <xdr:colOff>45797</xdr:colOff>
      <xdr:row>38</xdr:row>
      <xdr:rowOff>33421</xdr:rowOff>
    </xdr:from>
    <xdr:to>
      <xdr:col>28</xdr:col>
      <xdr:colOff>12376</xdr:colOff>
      <xdr:row>38</xdr:row>
      <xdr:rowOff>367632</xdr:rowOff>
    </xdr:to>
    <xdr:sp macro="[0]!cinq" textlink="">
      <xdr:nvSpPr>
        <xdr:cNvPr id="56" name="Rectangle à coins arrondis 55"/>
        <xdr:cNvSpPr/>
      </xdr:nvSpPr>
      <xdr:spPr>
        <a:xfrm>
          <a:off x="6317815" y="4188772"/>
          <a:ext cx="389912" cy="334211"/>
        </a:xfrm>
        <a:prstGeom prst="round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5</a:t>
          </a:r>
        </a:p>
      </xdr:txBody>
    </xdr:sp>
    <xdr:clientData/>
  </xdr:twoCellAnchor>
  <xdr:twoCellAnchor>
    <xdr:from>
      <xdr:col>33</xdr:col>
      <xdr:colOff>3713</xdr:colOff>
      <xdr:row>38</xdr:row>
      <xdr:rowOff>22281</xdr:rowOff>
    </xdr:from>
    <xdr:to>
      <xdr:col>34</xdr:col>
      <xdr:colOff>25993</xdr:colOff>
      <xdr:row>38</xdr:row>
      <xdr:rowOff>356492</xdr:rowOff>
    </xdr:to>
    <xdr:sp macro="[0]!six" textlink="">
      <xdr:nvSpPr>
        <xdr:cNvPr id="57" name="Rectangle à coins arrondis 56"/>
        <xdr:cNvSpPr/>
      </xdr:nvSpPr>
      <xdr:spPr>
        <a:xfrm>
          <a:off x="7601432" y="4177632"/>
          <a:ext cx="389912" cy="334211"/>
        </a:xfrm>
        <a:prstGeom prst="round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6</a:t>
          </a:r>
        </a:p>
      </xdr:txBody>
    </xdr:sp>
    <xdr:clientData/>
  </xdr:twoCellAnchor>
  <xdr:twoCellAnchor>
    <xdr:from>
      <xdr:col>39</xdr:col>
      <xdr:colOff>6187</xdr:colOff>
      <xdr:row>38</xdr:row>
      <xdr:rowOff>22280</xdr:rowOff>
    </xdr:from>
    <xdr:to>
      <xdr:col>40</xdr:col>
      <xdr:colOff>28467</xdr:colOff>
      <xdr:row>38</xdr:row>
      <xdr:rowOff>356491</xdr:rowOff>
    </xdr:to>
    <xdr:sp macro="[0]!sept" textlink="">
      <xdr:nvSpPr>
        <xdr:cNvPr id="58" name="Rectangle à coins arrondis 57"/>
        <xdr:cNvSpPr/>
      </xdr:nvSpPr>
      <xdr:spPr>
        <a:xfrm>
          <a:off x="8873906" y="4177631"/>
          <a:ext cx="389912" cy="334211"/>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7</a:t>
          </a:r>
        </a:p>
      </xdr:txBody>
    </xdr:sp>
    <xdr:clientData/>
  </xdr:twoCellAnchor>
  <xdr:twoCellAnchor>
    <xdr:from>
      <xdr:col>45</xdr:col>
      <xdr:colOff>19803</xdr:colOff>
      <xdr:row>38</xdr:row>
      <xdr:rowOff>22281</xdr:rowOff>
    </xdr:from>
    <xdr:to>
      <xdr:col>46</xdr:col>
      <xdr:colOff>42083</xdr:colOff>
      <xdr:row>38</xdr:row>
      <xdr:rowOff>356492</xdr:rowOff>
    </xdr:to>
    <xdr:sp macro="[0]!huit" textlink="">
      <xdr:nvSpPr>
        <xdr:cNvPr id="59" name="Rectangle à coins arrondis 58"/>
        <xdr:cNvSpPr/>
      </xdr:nvSpPr>
      <xdr:spPr>
        <a:xfrm>
          <a:off x="10157522" y="4177632"/>
          <a:ext cx="389912" cy="334211"/>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8</a:t>
          </a:r>
        </a:p>
      </xdr:txBody>
    </xdr:sp>
    <xdr:clientData/>
  </xdr:twoCellAnchor>
  <xdr:twoCellAnchor>
    <xdr:from>
      <xdr:col>21</xdr:col>
      <xdr:colOff>9902</xdr:colOff>
      <xdr:row>38</xdr:row>
      <xdr:rowOff>33422</xdr:rowOff>
    </xdr:from>
    <xdr:to>
      <xdr:col>22</xdr:col>
      <xdr:colOff>32182</xdr:colOff>
      <xdr:row>38</xdr:row>
      <xdr:rowOff>367633</xdr:rowOff>
    </xdr:to>
    <xdr:sp macro="[0]!quatre" textlink="">
      <xdr:nvSpPr>
        <xdr:cNvPr id="60" name="Rectangle à coins arrondis 59"/>
        <xdr:cNvSpPr/>
      </xdr:nvSpPr>
      <xdr:spPr>
        <a:xfrm>
          <a:off x="5067621" y="4188773"/>
          <a:ext cx="389912" cy="334211"/>
        </a:xfrm>
        <a:prstGeom prst="round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4</a:t>
          </a:r>
        </a:p>
      </xdr:txBody>
    </xdr:sp>
    <xdr:clientData/>
  </xdr:twoCellAnchor>
  <xdr:twoCellAnchor editAs="oneCell">
    <xdr:from>
      <xdr:col>0</xdr:col>
      <xdr:colOff>490175</xdr:colOff>
      <xdr:row>36</xdr:row>
      <xdr:rowOff>423333</xdr:rowOff>
    </xdr:from>
    <xdr:to>
      <xdr:col>47</xdr:col>
      <xdr:colOff>434474</xdr:colOff>
      <xdr:row>37</xdr:row>
      <xdr:rowOff>690701</xdr:rowOff>
    </xdr:to>
    <xdr:pic>
      <xdr:nvPicPr>
        <xdr:cNvPr id="62" name="Image 61"/>
        <xdr:cNvPicPr>
          <a:picLocks noChangeAspect="1"/>
        </xdr:cNvPicPr>
      </xdr:nvPicPr>
      <xdr:blipFill>
        <a:blip xmlns:r="http://schemas.openxmlformats.org/officeDocument/2006/relationships" r:embed="rId1"/>
        <a:stretch>
          <a:fillRect/>
        </a:stretch>
      </xdr:blipFill>
      <xdr:spPr>
        <a:xfrm>
          <a:off x="490175" y="17690877"/>
          <a:ext cx="12555176" cy="701842"/>
        </a:xfrm>
        <a:prstGeom prst="rect">
          <a:avLst/>
        </a:prstGeom>
      </xdr:spPr>
    </xdr:pic>
    <xdr:clientData/>
  </xdr:twoCellAnchor>
  <xdr:twoCellAnchor>
    <xdr:from>
      <xdr:col>0</xdr:col>
      <xdr:colOff>679562</xdr:colOff>
      <xdr:row>15</xdr:row>
      <xdr:rowOff>33420</xdr:rowOff>
    </xdr:from>
    <xdr:to>
      <xdr:col>1</xdr:col>
      <xdr:colOff>245088</xdr:colOff>
      <xdr:row>15</xdr:row>
      <xdr:rowOff>367631</xdr:rowOff>
    </xdr:to>
    <xdr:sp macro="[0]!zero5" textlink="">
      <xdr:nvSpPr>
        <xdr:cNvPr id="87" name="Rectangle à coins arrondis 86"/>
        <xdr:cNvSpPr/>
      </xdr:nvSpPr>
      <xdr:spPr>
        <a:xfrm>
          <a:off x="679562" y="4188771"/>
          <a:ext cx="389912" cy="334211"/>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0,5</a:t>
          </a:r>
        </a:p>
      </xdr:txBody>
    </xdr:sp>
    <xdr:clientData/>
  </xdr:twoCellAnchor>
  <xdr:twoCellAnchor>
    <xdr:from>
      <xdr:col>5</xdr:col>
      <xdr:colOff>222808</xdr:colOff>
      <xdr:row>15</xdr:row>
      <xdr:rowOff>33421</xdr:rowOff>
    </xdr:from>
    <xdr:to>
      <xdr:col>7</xdr:col>
      <xdr:colOff>100264</xdr:colOff>
      <xdr:row>15</xdr:row>
      <xdr:rowOff>367632</xdr:rowOff>
    </xdr:to>
    <xdr:sp macro="[0]!uncinq" textlink="">
      <xdr:nvSpPr>
        <xdr:cNvPr id="88" name="Rectangle à coins arrondis 87"/>
        <xdr:cNvSpPr/>
      </xdr:nvSpPr>
      <xdr:spPr>
        <a:xfrm>
          <a:off x="2072106" y="4188772"/>
          <a:ext cx="389912" cy="334211"/>
        </a:xfrm>
        <a:prstGeom prst="round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t>1,5</a:t>
          </a:r>
        </a:p>
      </xdr:txBody>
    </xdr:sp>
    <xdr:clientData/>
  </xdr:twoCellAnchor>
  <xdr:twoCellAnchor>
    <xdr:from>
      <xdr:col>11</xdr:col>
      <xdr:colOff>300788</xdr:colOff>
      <xdr:row>15</xdr:row>
      <xdr:rowOff>44562</xdr:rowOff>
    </xdr:from>
    <xdr:to>
      <xdr:col>13</xdr:col>
      <xdr:colOff>178244</xdr:colOff>
      <xdr:row>15</xdr:row>
      <xdr:rowOff>378773</xdr:rowOff>
    </xdr:to>
    <xdr:sp macro="[0]!deuxcinq" textlink="">
      <xdr:nvSpPr>
        <xdr:cNvPr id="89" name="Rectangle à coins arrondis 88"/>
        <xdr:cNvSpPr/>
      </xdr:nvSpPr>
      <xdr:spPr>
        <a:xfrm>
          <a:off x="3687455" y="4199913"/>
          <a:ext cx="389912" cy="334211"/>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600">
              <a:solidFill>
                <a:sysClr val="windowText" lastClr="000000"/>
              </a:solidFill>
            </a:rPr>
            <a:t>2,5</a:t>
          </a:r>
        </a:p>
      </xdr:txBody>
    </xdr:sp>
    <xdr:clientData/>
  </xdr:twoCellAnchor>
  <xdr:twoCellAnchor>
    <xdr:from>
      <xdr:col>53</xdr:col>
      <xdr:colOff>790965</xdr:colOff>
      <xdr:row>2</xdr:row>
      <xdr:rowOff>33421</xdr:rowOff>
    </xdr:from>
    <xdr:to>
      <xdr:col>54</xdr:col>
      <xdr:colOff>757544</xdr:colOff>
      <xdr:row>3</xdr:row>
      <xdr:rowOff>668422</xdr:rowOff>
    </xdr:to>
    <xdr:sp macro="[0]!aide" textlink="">
      <xdr:nvSpPr>
        <xdr:cNvPr id="5" name="Ellipse 4"/>
        <xdr:cNvSpPr/>
      </xdr:nvSpPr>
      <xdr:spPr>
        <a:xfrm>
          <a:off x="16755088" y="501316"/>
          <a:ext cx="880088" cy="880088"/>
        </a:xfrm>
        <a:prstGeom prst="ellipse">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800">
              <a:solidFill>
                <a:sysClr val="windowText" lastClr="000000"/>
              </a:solidFill>
            </a:rPr>
            <a:t>AIDE</a:t>
          </a:r>
        </a:p>
      </xdr:txBody>
    </xdr:sp>
    <xdr:clientData/>
  </xdr:twoCellAnchor>
  <xdr:twoCellAnchor>
    <xdr:from>
      <xdr:col>11</xdr:col>
      <xdr:colOff>189386</xdr:colOff>
      <xdr:row>1</xdr:row>
      <xdr:rowOff>66842</xdr:rowOff>
    </xdr:from>
    <xdr:to>
      <xdr:col>15</xdr:col>
      <xdr:colOff>445614</xdr:colOff>
      <xdr:row>2</xdr:row>
      <xdr:rowOff>11141</xdr:rowOff>
    </xdr:to>
    <xdr:sp macro="" textlink="">
      <xdr:nvSpPr>
        <xdr:cNvPr id="63" name="Rectangle à coins arrondis 62">
          <a:hlinkClick xmlns:r="http://schemas.openxmlformats.org/officeDocument/2006/relationships" r:id="rId5"/>
        </xdr:cNvPr>
        <xdr:cNvSpPr/>
      </xdr:nvSpPr>
      <xdr:spPr>
        <a:xfrm>
          <a:off x="3576053" y="89123"/>
          <a:ext cx="1281140" cy="389913"/>
        </a:xfrm>
        <a:prstGeom prst="roundRect">
          <a:avLst/>
        </a:prstGeom>
        <a:solidFill>
          <a:srgbClr val="FF8AD8"/>
        </a:solidFill>
        <a:ln>
          <a:solidFill>
            <a:srgbClr val="FF8AD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ysClr val="windowText" lastClr="000000"/>
              </a:solidFill>
            </a:rPr>
            <a:t>2-Projet 3x500m</a:t>
          </a:r>
        </a:p>
      </xdr:txBody>
    </xdr:sp>
    <xdr:clientData/>
  </xdr:twoCellAnchor>
  <xdr:twoCellAnchor>
    <xdr:from>
      <xdr:col>17</xdr:col>
      <xdr:colOff>42333</xdr:colOff>
      <xdr:row>1</xdr:row>
      <xdr:rowOff>66842</xdr:rowOff>
    </xdr:from>
    <xdr:to>
      <xdr:col>22</xdr:col>
      <xdr:colOff>44562</xdr:colOff>
      <xdr:row>2</xdr:row>
      <xdr:rowOff>11141</xdr:rowOff>
    </xdr:to>
    <xdr:sp macro="" textlink="">
      <xdr:nvSpPr>
        <xdr:cNvPr id="64" name="Rectangle à coins arrondis 63">
          <a:hlinkClick xmlns:r="http://schemas.openxmlformats.org/officeDocument/2006/relationships" r:id="rId6"/>
        </xdr:cNvPr>
        <xdr:cNvSpPr/>
      </xdr:nvSpPr>
      <xdr:spPr>
        <a:xfrm>
          <a:off x="4966368" y="89123"/>
          <a:ext cx="1483896" cy="389913"/>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bg1"/>
              </a:solidFill>
            </a:rPr>
            <a:t>3-Stratégie</a:t>
          </a:r>
          <a:r>
            <a:rPr lang="fr-FR" sz="1600">
              <a:solidFill>
                <a:schemeClr val="bg1"/>
              </a:solidFill>
            </a:rPr>
            <a:t> choisie</a:t>
          </a:r>
        </a:p>
      </xdr:txBody>
    </xdr:sp>
    <xdr:clientData/>
  </xdr:twoCellAnchor>
  <xdr:twoCellAnchor>
    <xdr:from>
      <xdr:col>23</xdr:col>
      <xdr:colOff>62385</xdr:colOff>
      <xdr:row>1</xdr:row>
      <xdr:rowOff>66841</xdr:rowOff>
    </xdr:from>
    <xdr:to>
      <xdr:col>27</xdr:col>
      <xdr:colOff>434474</xdr:colOff>
      <xdr:row>2</xdr:row>
      <xdr:rowOff>11140</xdr:rowOff>
    </xdr:to>
    <xdr:sp macro="" textlink="">
      <xdr:nvSpPr>
        <xdr:cNvPr id="65" name="Rectangle à coins arrondis 64">
          <a:hlinkClick xmlns:r="http://schemas.openxmlformats.org/officeDocument/2006/relationships" r:id="rId7"/>
        </xdr:cNvPr>
        <xdr:cNvSpPr/>
      </xdr:nvSpPr>
      <xdr:spPr>
        <a:xfrm>
          <a:off x="6523789" y="89122"/>
          <a:ext cx="1397001" cy="389913"/>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bg1"/>
              </a:solidFill>
            </a:rPr>
            <a:t>4-Clic</a:t>
          </a:r>
          <a:r>
            <a:rPr lang="fr-FR" sz="1400" baseline="0">
              <a:solidFill>
                <a:schemeClr val="bg1"/>
              </a:solidFill>
            </a:rPr>
            <a:t> sur DEPART</a:t>
          </a:r>
          <a:endParaRPr lang="fr-FR" sz="1400">
            <a:solidFill>
              <a:schemeClr val="bg1"/>
            </a:solidFill>
          </a:endParaRPr>
        </a:p>
      </xdr:txBody>
    </xdr:sp>
    <xdr:clientData/>
  </xdr:twoCellAnchor>
  <xdr:twoCellAnchor>
    <xdr:from>
      <xdr:col>33</xdr:col>
      <xdr:colOff>394367</xdr:colOff>
      <xdr:row>1</xdr:row>
      <xdr:rowOff>66842</xdr:rowOff>
    </xdr:from>
    <xdr:to>
      <xdr:col>38</xdr:col>
      <xdr:colOff>33421</xdr:colOff>
      <xdr:row>2</xdr:row>
      <xdr:rowOff>11141</xdr:rowOff>
    </xdr:to>
    <xdr:sp macro="" textlink="">
      <xdr:nvSpPr>
        <xdr:cNvPr id="66" name="Rectangle à coins arrondis 65">
          <a:hlinkClick xmlns:r="http://schemas.openxmlformats.org/officeDocument/2006/relationships" r:id="rId8"/>
        </xdr:cNvPr>
        <xdr:cNvSpPr/>
      </xdr:nvSpPr>
      <xdr:spPr>
        <a:xfrm>
          <a:off x="9418051" y="89123"/>
          <a:ext cx="1120721" cy="389913"/>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bg1"/>
              </a:solidFill>
            </a:rPr>
            <a:t>6-Régulation </a:t>
          </a:r>
        </a:p>
      </xdr:txBody>
    </xdr:sp>
    <xdr:clientData/>
  </xdr:twoCellAnchor>
  <xdr:twoCellAnchor>
    <xdr:from>
      <xdr:col>39</xdr:col>
      <xdr:colOff>57928</xdr:colOff>
      <xdr:row>1</xdr:row>
      <xdr:rowOff>55701</xdr:rowOff>
    </xdr:from>
    <xdr:to>
      <xdr:col>45</xdr:col>
      <xdr:colOff>200528</xdr:colOff>
      <xdr:row>2</xdr:row>
      <xdr:rowOff>0</xdr:rowOff>
    </xdr:to>
    <xdr:sp macro="" textlink="">
      <xdr:nvSpPr>
        <xdr:cNvPr id="67" name="Rectangle à coins arrondis 66">
          <a:hlinkClick xmlns:r="http://schemas.openxmlformats.org/officeDocument/2006/relationships" r:id="rId7"/>
        </xdr:cNvPr>
        <xdr:cNvSpPr/>
      </xdr:nvSpPr>
      <xdr:spPr>
        <a:xfrm>
          <a:off x="10618981" y="77982"/>
          <a:ext cx="1679968" cy="389913"/>
        </a:xfrm>
        <a:prstGeom prst="roundRect">
          <a:avLst/>
        </a:prstGeom>
        <a:solidFill>
          <a:schemeClr val="tx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chemeClr val="bg1"/>
              </a:solidFill>
            </a:rPr>
            <a:t>7-2è 500 :RAZ chrono</a:t>
          </a:r>
          <a:r>
            <a:rPr lang="fr-FR" sz="1100" baseline="0">
              <a:solidFill>
                <a:schemeClr val="bg1"/>
              </a:solidFill>
            </a:rPr>
            <a:t> puis 4- (idem pr 3è 500)</a:t>
          </a:r>
          <a:endParaRPr lang="fr-FR" sz="1100">
            <a:solidFill>
              <a:schemeClr val="bg1"/>
            </a:solidFill>
          </a:endParaRPr>
        </a:p>
      </xdr:txBody>
    </xdr:sp>
    <xdr:clientData/>
  </xdr:twoCellAnchor>
  <xdr:twoCellAnchor>
    <xdr:from>
      <xdr:col>45</xdr:col>
      <xdr:colOff>278509</xdr:colOff>
      <xdr:row>1</xdr:row>
      <xdr:rowOff>55700</xdr:rowOff>
    </xdr:from>
    <xdr:to>
      <xdr:col>49</xdr:col>
      <xdr:colOff>579298</xdr:colOff>
      <xdr:row>1</xdr:row>
      <xdr:rowOff>445613</xdr:rowOff>
    </xdr:to>
    <xdr:sp macro="" textlink="">
      <xdr:nvSpPr>
        <xdr:cNvPr id="68" name="Rectangle à coins arrondis 67">
          <a:hlinkClick xmlns:r="http://schemas.openxmlformats.org/officeDocument/2006/relationships" r:id="rId9"/>
        </xdr:cNvPr>
        <xdr:cNvSpPr/>
      </xdr:nvSpPr>
      <xdr:spPr>
        <a:xfrm>
          <a:off x="12376930" y="77981"/>
          <a:ext cx="1303421" cy="389913"/>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tx1"/>
              </a:solidFill>
            </a:rPr>
            <a:t>8-Préparation</a:t>
          </a:r>
        </a:p>
      </xdr:txBody>
    </xdr:sp>
    <xdr:clientData/>
  </xdr:twoCellAnchor>
  <xdr:twoCellAnchor>
    <xdr:from>
      <xdr:col>0</xdr:col>
      <xdr:colOff>133684</xdr:colOff>
      <xdr:row>2</xdr:row>
      <xdr:rowOff>144825</xdr:rowOff>
    </xdr:from>
    <xdr:to>
      <xdr:col>0</xdr:col>
      <xdr:colOff>755984</xdr:colOff>
      <xdr:row>3</xdr:row>
      <xdr:rowOff>324630</xdr:rowOff>
    </xdr:to>
    <xdr:sp macro="[0]!RAZCHRONO" textlink="">
      <xdr:nvSpPr>
        <xdr:cNvPr id="69" name="Rectangle à coins arrondis 68"/>
        <xdr:cNvSpPr/>
      </xdr:nvSpPr>
      <xdr:spPr>
        <a:xfrm>
          <a:off x="133684" y="557018"/>
          <a:ext cx="622300" cy="424893"/>
        </a:xfrm>
        <a:prstGeom prst="roundRect">
          <a:avLst/>
        </a:prstGeom>
        <a:solidFill>
          <a:schemeClr val="tx1"/>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t>RAZ CHRONO</a:t>
          </a:r>
        </a:p>
      </xdr:txBody>
    </xdr:sp>
    <xdr:clientData/>
  </xdr:twoCellAnchor>
  <xdr:twoCellAnchor>
    <xdr:from>
      <xdr:col>7</xdr:col>
      <xdr:colOff>66844</xdr:colOff>
      <xdr:row>1</xdr:row>
      <xdr:rowOff>44561</xdr:rowOff>
    </xdr:from>
    <xdr:to>
      <xdr:col>11</xdr:col>
      <xdr:colOff>55702</xdr:colOff>
      <xdr:row>2</xdr:row>
      <xdr:rowOff>33421</xdr:rowOff>
    </xdr:to>
    <xdr:sp macro="" textlink="">
      <xdr:nvSpPr>
        <xdr:cNvPr id="70" name="Rectangle à coins arrondis 69">
          <a:hlinkClick xmlns:r="http://schemas.openxmlformats.org/officeDocument/2006/relationships" r:id="rId10"/>
        </xdr:cNvPr>
        <xdr:cNvSpPr/>
      </xdr:nvSpPr>
      <xdr:spPr>
        <a:xfrm>
          <a:off x="2428598" y="66842"/>
          <a:ext cx="1013771" cy="434474"/>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200">
              <a:solidFill>
                <a:schemeClr val="bg1"/>
              </a:solidFill>
            </a:rPr>
            <a:t>1-Choisir la classe et élèves</a:t>
          </a:r>
        </a:p>
      </xdr:txBody>
    </xdr:sp>
    <xdr:clientData/>
  </xdr:twoCellAnchor>
  <xdr:twoCellAnchor>
    <xdr:from>
      <xdr:col>28</xdr:col>
      <xdr:colOff>44562</xdr:colOff>
      <xdr:row>1</xdr:row>
      <xdr:rowOff>66842</xdr:rowOff>
    </xdr:from>
    <xdr:to>
      <xdr:col>33</xdr:col>
      <xdr:colOff>323071</xdr:colOff>
      <xdr:row>2</xdr:row>
      <xdr:rowOff>11141</xdr:rowOff>
    </xdr:to>
    <xdr:sp macro="" textlink="">
      <xdr:nvSpPr>
        <xdr:cNvPr id="71" name="Rectangle à coins arrondis 70">
          <a:hlinkClick xmlns:r="http://schemas.openxmlformats.org/officeDocument/2006/relationships" r:id="rId11"/>
        </xdr:cNvPr>
        <xdr:cNvSpPr/>
      </xdr:nvSpPr>
      <xdr:spPr>
        <a:xfrm>
          <a:off x="7987632" y="89123"/>
          <a:ext cx="1359123" cy="389913"/>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200">
              <a:solidFill>
                <a:schemeClr val="bg1"/>
              </a:solidFill>
            </a:rPr>
            <a:t>5-Clic</a:t>
          </a:r>
          <a:r>
            <a:rPr lang="fr-FR" sz="1200" baseline="0">
              <a:solidFill>
                <a:schemeClr val="bg1"/>
              </a:solidFill>
            </a:rPr>
            <a:t> sur les élèves</a:t>
          </a:r>
          <a:endParaRPr lang="fr-FR" sz="1200">
            <a:solidFill>
              <a:schemeClr val="bg1"/>
            </a:solidFill>
          </a:endParaRPr>
        </a:p>
      </xdr:txBody>
    </xdr:sp>
    <xdr:clientData/>
  </xdr:twoCellAnchor>
  <xdr:twoCellAnchor>
    <xdr:from>
      <xdr:col>49</xdr:col>
      <xdr:colOff>657280</xdr:colOff>
      <xdr:row>1</xdr:row>
      <xdr:rowOff>66842</xdr:rowOff>
    </xdr:from>
    <xdr:to>
      <xdr:col>51</xdr:col>
      <xdr:colOff>378772</xdr:colOff>
      <xdr:row>2</xdr:row>
      <xdr:rowOff>11141</xdr:rowOff>
    </xdr:to>
    <xdr:sp macro="" textlink="">
      <xdr:nvSpPr>
        <xdr:cNvPr id="72" name="Rectangle à coins arrondis 71">
          <a:hlinkClick xmlns:r="http://schemas.openxmlformats.org/officeDocument/2006/relationships" r:id="rId9"/>
        </xdr:cNvPr>
        <xdr:cNvSpPr/>
      </xdr:nvSpPr>
      <xdr:spPr>
        <a:xfrm>
          <a:off x="13758333" y="89123"/>
          <a:ext cx="1158597" cy="389913"/>
        </a:xfrm>
        <a:prstGeom prst="roundRect">
          <a:avLst/>
        </a:prstGeom>
        <a:solidFill>
          <a:srgbClr val="00FA00"/>
        </a:solidFill>
        <a:ln>
          <a:solidFill>
            <a:srgbClr val="00FA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400">
              <a:solidFill>
                <a:schemeClr val="tx1"/>
              </a:solidFill>
            </a:rPr>
            <a:t>9-Voir la note</a:t>
          </a:r>
        </a:p>
      </xdr:txBody>
    </xdr:sp>
    <xdr:clientData/>
  </xdr:twoCellAnchor>
  <xdr:twoCellAnchor>
    <xdr:from>
      <xdr:col>58</xdr:col>
      <xdr:colOff>155965</xdr:colOff>
      <xdr:row>1</xdr:row>
      <xdr:rowOff>122543</xdr:rowOff>
    </xdr:from>
    <xdr:to>
      <xdr:col>60</xdr:col>
      <xdr:colOff>77982</xdr:colOff>
      <xdr:row>3</xdr:row>
      <xdr:rowOff>289650</xdr:rowOff>
    </xdr:to>
    <xdr:sp macro="[0]!ENREGISTRER" textlink="">
      <xdr:nvSpPr>
        <xdr:cNvPr id="73" name="Rectangle à coins arrondis 72"/>
        <xdr:cNvSpPr/>
      </xdr:nvSpPr>
      <xdr:spPr>
        <a:xfrm>
          <a:off x="20609649" y="144824"/>
          <a:ext cx="1749035" cy="857808"/>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000"/>
            <a:t>ENREGISTRER LES RESULTATS</a:t>
          </a:r>
        </a:p>
      </xdr:txBody>
    </xdr:sp>
    <xdr:clientData/>
  </xdr:twoCellAnchor>
  <xdr:twoCellAnchor>
    <xdr:from>
      <xdr:col>58</xdr:col>
      <xdr:colOff>289650</xdr:colOff>
      <xdr:row>3</xdr:row>
      <xdr:rowOff>401052</xdr:rowOff>
    </xdr:from>
    <xdr:to>
      <xdr:col>59</xdr:col>
      <xdr:colOff>811241</xdr:colOff>
      <xdr:row>3</xdr:row>
      <xdr:rowOff>1080614</xdr:rowOff>
    </xdr:to>
    <xdr:sp macro="" textlink="">
      <xdr:nvSpPr>
        <xdr:cNvPr id="74" name="Rectangle à coins arrondis 73">
          <a:hlinkClick xmlns:r="http://schemas.openxmlformats.org/officeDocument/2006/relationships" r:id="rId12"/>
        </xdr:cNvPr>
        <xdr:cNvSpPr/>
      </xdr:nvSpPr>
      <xdr:spPr>
        <a:xfrm>
          <a:off x="20743334" y="1114034"/>
          <a:ext cx="1435100" cy="679562"/>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800"/>
            <a:t>TEMPS ENREGISTRES</a:t>
          </a:r>
        </a:p>
      </xdr:txBody>
    </xdr:sp>
    <xdr:clientData/>
  </xdr:twoCellAnchor>
  <xdr:twoCellAnchor editAs="oneCell">
    <xdr:from>
      <xdr:col>53</xdr:col>
      <xdr:colOff>89123</xdr:colOff>
      <xdr:row>3</xdr:row>
      <xdr:rowOff>501317</xdr:rowOff>
    </xdr:from>
    <xdr:to>
      <xdr:col>53</xdr:col>
      <xdr:colOff>691550</xdr:colOff>
      <xdr:row>3</xdr:row>
      <xdr:rowOff>1058335</xdr:rowOff>
    </xdr:to>
    <xdr:pic>
      <xdr:nvPicPr>
        <xdr:cNvPr id="75" name="Image 74">
          <a:hlinkClick xmlns:r="http://schemas.openxmlformats.org/officeDocument/2006/relationships" r:id="rId13"/>
        </xdr:cNvPr>
        <xdr:cNvPicPr>
          <a:picLocks noChangeAspect="1"/>
        </xdr:cNvPicPr>
      </xdr:nvPicPr>
      <xdr:blipFill>
        <a:blip xmlns:r="http://schemas.openxmlformats.org/officeDocument/2006/relationships" r:embed="rId14"/>
        <a:stretch>
          <a:fillRect/>
        </a:stretch>
      </xdr:blipFill>
      <xdr:spPr>
        <a:xfrm>
          <a:off x="16053246" y="1214299"/>
          <a:ext cx="602427" cy="557018"/>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178246</xdr:colOff>
      <xdr:row>0</xdr:row>
      <xdr:rowOff>0</xdr:rowOff>
    </xdr:from>
    <xdr:to>
      <xdr:col>0</xdr:col>
      <xdr:colOff>635000</xdr:colOff>
      <xdr:row>1</xdr:row>
      <xdr:rowOff>275619</xdr:rowOff>
    </xdr:to>
    <xdr:pic>
      <xdr:nvPicPr>
        <xdr:cNvPr id="390" name="Image 38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178246</xdr:colOff>
      <xdr:row>0</xdr:row>
      <xdr:rowOff>0</xdr:rowOff>
    </xdr:from>
    <xdr:to>
      <xdr:col>0</xdr:col>
      <xdr:colOff>635000</xdr:colOff>
      <xdr:row>1</xdr:row>
      <xdr:rowOff>275619</xdr:rowOff>
    </xdr:to>
    <xdr:pic>
      <xdr:nvPicPr>
        <xdr:cNvPr id="429" name="Image 42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178246</xdr:colOff>
      <xdr:row>0</xdr:row>
      <xdr:rowOff>0</xdr:rowOff>
    </xdr:from>
    <xdr:to>
      <xdr:col>0</xdr:col>
      <xdr:colOff>635000</xdr:colOff>
      <xdr:row>1</xdr:row>
      <xdr:rowOff>275619</xdr:rowOff>
    </xdr:to>
    <xdr:pic>
      <xdr:nvPicPr>
        <xdr:cNvPr id="468" name="Image 467">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178246</xdr:colOff>
      <xdr:row>0</xdr:row>
      <xdr:rowOff>0</xdr:rowOff>
    </xdr:from>
    <xdr:to>
      <xdr:col>0</xdr:col>
      <xdr:colOff>635000</xdr:colOff>
      <xdr:row>1</xdr:row>
      <xdr:rowOff>275619</xdr:rowOff>
    </xdr:to>
    <xdr:pic>
      <xdr:nvPicPr>
        <xdr:cNvPr id="894" name="Image 89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8246" y="1312779"/>
          <a:ext cx="456754" cy="478819"/>
        </a:xfrm>
        <a:prstGeom prst="rect">
          <a:avLst/>
        </a:prstGeom>
      </xdr:spPr>
    </xdr:pic>
    <xdr:clientData/>
  </xdr:twoCellAnchor>
  <xdr:twoCellAnchor editAs="oneCell">
    <xdr:from>
      <xdr:col>0</xdr:col>
      <xdr:colOff>762000</xdr:colOff>
      <xdr:row>0</xdr:row>
      <xdr:rowOff>76200</xdr:rowOff>
    </xdr:from>
    <xdr:to>
      <xdr:col>3</xdr:col>
      <xdr:colOff>197643</xdr:colOff>
      <xdr:row>1</xdr:row>
      <xdr:rowOff>444500</xdr:rowOff>
    </xdr:to>
    <xdr:pic>
      <xdr:nvPicPr>
        <xdr:cNvPr id="987" name="Image 986">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762000" y="76200"/>
          <a:ext cx="921543" cy="5715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0</xdr:row>
      <xdr:rowOff>101600</xdr:rowOff>
    </xdr:from>
    <xdr:to>
      <xdr:col>2</xdr:col>
      <xdr:colOff>329754</xdr:colOff>
      <xdr:row>1</xdr:row>
      <xdr:rowOff>377219</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7000" y="101600"/>
          <a:ext cx="456754" cy="478819"/>
        </a:xfrm>
        <a:prstGeom prst="rect">
          <a:avLst/>
        </a:prstGeom>
      </xdr:spPr>
    </xdr:pic>
    <xdr:clientData/>
  </xdr:twoCellAnchor>
  <xdr:twoCellAnchor editAs="oneCell">
    <xdr:from>
      <xdr:col>2</xdr:col>
      <xdr:colOff>469900</xdr:colOff>
      <xdr:row>0</xdr:row>
      <xdr:rowOff>139700</xdr:rowOff>
    </xdr:from>
    <xdr:to>
      <xdr:col>3</xdr:col>
      <xdr:colOff>279241</xdr:colOff>
      <xdr:row>1</xdr:row>
      <xdr:rowOff>330200</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723900" y="139700"/>
          <a:ext cx="634841" cy="3937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3</xdr:col>
      <xdr:colOff>431800</xdr:colOff>
      <xdr:row>0</xdr:row>
      <xdr:rowOff>127000</xdr:rowOff>
    </xdr:from>
    <xdr:to>
      <xdr:col>5</xdr:col>
      <xdr:colOff>50800</xdr:colOff>
      <xdr:row>1</xdr:row>
      <xdr:rowOff>330200</xdr:rowOff>
    </xdr:to>
    <xdr:sp macro="" textlink="">
      <xdr:nvSpPr>
        <xdr:cNvPr id="5" name="Rectangle à coins arrondis 4">
          <a:hlinkClick xmlns:r="http://schemas.openxmlformats.org/officeDocument/2006/relationships" r:id="rId5"/>
        </xdr:cNvPr>
        <xdr:cNvSpPr/>
      </xdr:nvSpPr>
      <xdr:spPr>
        <a:xfrm>
          <a:off x="1511300" y="127000"/>
          <a:ext cx="1358900" cy="40640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2800">
              <a:solidFill>
                <a:schemeClr val="tx1"/>
              </a:solidFill>
            </a:rPr>
            <a:t>N4-LGT</a:t>
          </a:r>
        </a:p>
      </xdr:txBody>
    </xdr:sp>
    <xdr:clientData/>
  </xdr:twoCellAnchor>
  <xdr:twoCellAnchor editAs="oneCell">
    <xdr:from>
      <xdr:col>6</xdr:col>
      <xdr:colOff>172994</xdr:colOff>
      <xdr:row>13</xdr:row>
      <xdr:rowOff>546100</xdr:rowOff>
    </xdr:from>
    <xdr:to>
      <xdr:col>8</xdr:col>
      <xdr:colOff>355599</xdr:colOff>
      <xdr:row>13</xdr:row>
      <xdr:rowOff>977900</xdr:rowOff>
    </xdr:to>
    <xdr:pic>
      <xdr:nvPicPr>
        <xdr:cNvPr id="4" name="Image 3"/>
        <xdr:cNvPicPr>
          <a:picLocks noChangeAspect="1"/>
        </xdr:cNvPicPr>
      </xdr:nvPicPr>
      <xdr:blipFill>
        <a:blip xmlns:r="http://schemas.openxmlformats.org/officeDocument/2006/relationships" r:embed="rId6"/>
        <a:stretch>
          <a:fillRect/>
        </a:stretch>
      </xdr:blipFill>
      <xdr:spPr>
        <a:xfrm>
          <a:off x="3449594" y="6083300"/>
          <a:ext cx="1097005" cy="431800"/>
        </a:xfrm>
        <a:prstGeom prst="rect">
          <a:avLst/>
        </a:prstGeom>
      </xdr:spPr>
    </xdr:pic>
    <xdr:clientData/>
  </xdr:twoCellAnchor>
  <xdr:twoCellAnchor editAs="oneCell">
    <xdr:from>
      <xdr:col>4</xdr:col>
      <xdr:colOff>89394</xdr:colOff>
      <xdr:row>14</xdr:row>
      <xdr:rowOff>215900</xdr:rowOff>
    </xdr:from>
    <xdr:to>
      <xdr:col>15</xdr:col>
      <xdr:colOff>408048</xdr:colOff>
      <xdr:row>14</xdr:row>
      <xdr:rowOff>749300</xdr:rowOff>
    </xdr:to>
    <xdr:pic>
      <xdr:nvPicPr>
        <xdr:cNvPr id="6" name="Image 5"/>
        <xdr:cNvPicPr>
          <a:picLocks noChangeAspect="1"/>
        </xdr:cNvPicPr>
      </xdr:nvPicPr>
      <xdr:blipFill>
        <a:blip xmlns:r="http://schemas.openxmlformats.org/officeDocument/2006/relationships" r:embed="rId7"/>
        <a:stretch>
          <a:fillRect/>
        </a:stretch>
      </xdr:blipFill>
      <xdr:spPr>
        <a:xfrm>
          <a:off x="2451594" y="7353300"/>
          <a:ext cx="5347854"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681937</xdr:colOff>
      <xdr:row>3</xdr:row>
      <xdr:rowOff>101600</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76200" y="76200"/>
          <a:ext cx="605737" cy="63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0</xdr:col>
      <xdr:colOff>726885</xdr:colOff>
      <xdr:row>3</xdr:row>
      <xdr:rowOff>101600</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2700"/>
          <a:ext cx="726885" cy="762000"/>
        </a:xfrm>
        <a:prstGeom prst="rect">
          <a:avLst/>
        </a:prstGeom>
      </xdr:spPr>
    </xdr:pic>
    <xdr:clientData/>
  </xdr:twoCellAnchor>
  <xdr:twoCellAnchor editAs="oneCell">
    <xdr:from>
      <xdr:col>0</xdr:col>
      <xdr:colOff>63500</xdr:colOff>
      <xdr:row>4</xdr:row>
      <xdr:rowOff>12700</xdr:rowOff>
    </xdr:from>
    <xdr:to>
      <xdr:col>0</xdr:col>
      <xdr:colOff>800734</xdr:colOff>
      <xdr:row>6</xdr:row>
      <xdr:rowOff>63500</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63500" y="889000"/>
          <a:ext cx="737234" cy="4572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ables/table1.xml><?xml version="1.0" encoding="utf-8"?>
<table xmlns="http://schemas.openxmlformats.org/spreadsheetml/2006/main" id="10" name="Tableau111" displayName="Tableau111" ref="B2:D38" totalsRowShown="0" headerRowDxfId="44" dataDxfId="43">
  <autoFilter ref="B2:D38"/>
  <sortState ref="B3:C38">
    <sortCondition ref="C5:C41"/>
  </sortState>
  <tableColumns count="3">
    <tableColumn id="1" name="NOMS" dataDxfId="42"/>
    <tableColumn id="2" name="PRENOMS" dataDxfId="41"/>
    <tableColumn id="3" name="sexe" dataDxfId="40"/>
  </tableColumns>
  <tableStyleInfo name="Style de tableau 1" showFirstColumn="0" showLastColumn="0" showRowStripes="1" showColumnStripes="0"/>
</table>
</file>

<file path=xl/tables/table2.xml><?xml version="1.0" encoding="utf-8"?>
<table xmlns="http://schemas.openxmlformats.org/spreadsheetml/2006/main" id="11" name="Tableau1312" displayName="Tableau1312" ref="Q2:S38" totalsRowShown="0" headerRowDxfId="39" dataDxfId="38">
  <autoFilter ref="Q2:S38"/>
  <sortState ref="Q3:R38">
    <sortCondition ref="R5:R41"/>
  </sortState>
  <tableColumns count="3">
    <tableColumn id="1" name="NOMS" dataDxfId="37"/>
    <tableColumn id="2" name="PRENOMS" dataDxfId="36"/>
    <tableColumn id="3" name="sexe" dataDxfId="35"/>
  </tableColumns>
  <tableStyleInfo name="Style de tableau 1" showFirstColumn="0" showLastColumn="0" showRowStripes="1" showColumnStripes="0"/>
</table>
</file>

<file path=xl/tables/table3.xml><?xml version="1.0" encoding="utf-8"?>
<table xmlns="http://schemas.openxmlformats.org/spreadsheetml/2006/main" id="12" name="Tableau1413" displayName="Tableau1413" ref="E2:G38" totalsRowShown="0" headerRowDxfId="34" dataDxfId="33">
  <autoFilter ref="E2:G38"/>
  <sortState ref="E3:F38">
    <sortCondition ref="F5:F41"/>
  </sortState>
  <tableColumns count="3">
    <tableColumn id="1" name="NOMS" dataDxfId="32"/>
    <tableColumn id="2" name="PRENOMS" dataDxfId="31"/>
    <tableColumn id="3" name="sexe" dataDxfId="30"/>
  </tableColumns>
  <tableStyleInfo name="Style de tableau 1" showFirstColumn="0" showLastColumn="0" showRowStripes="1" showColumnStripes="0"/>
</table>
</file>

<file path=xl/tables/table4.xml><?xml version="1.0" encoding="utf-8"?>
<table xmlns="http://schemas.openxmlformats.org/spreadsheetml/2006/main" id="13" name="Tableau1514" displayName="Tableau1514" ref="H2:J38" totalsRowShown="0" headerRowDxfId="29" dataDxfId="28">
  <autoFilter ref="H2:J38"/>
  <sortState ref="H3:I38">
    <sortCondition ref="I5:I41"/>
  </sortState>
  <tableColumns count="3">
    <tableColumn id="1" name="NOMS" dataDxfId="27"/>
    <tableColumn id="2" name="PRENOMS" dataDxfId="26"/>
    <tableColumn id="3" name="sexe" dataDxfId="25"/>
  </tableColumns>
  <tableStyleInfo name="Style de tableau 1" showFirstColumn="0" showLastColumn="0" showRowStripes="1" showColumnStripes="0"/>
</table>
</file>

<file path=xl/tables/table5.xml><?xml version="1.0" encoding="utf-8"?>
<table xmlns="http://schemas.openxmlformats.org/spreadsheetml/2006/main" id="14" name="Tableau15615" displayName="Tableau15615" ref="N2:P38" totalsRowShown="0" headerRowDxfId="24" dataDxfId="23">
  <autoFilter ref="N2:P38"/>
  <sortState ref="N3:O38">
    <sortCondition ref="O5:O41"/>
  </sortState>
  <tableColumns count="3">
    <tableColumn id="1" name="NOMS" dataDxfId="22"/>
    <tableColumn id="2" name="PRENOMS" dataDxfId="21"/>
    <tableColumn id="3" name="sexe" dataDxfId="20"/>
  </tableColumns>
  <tableStyleInfo name="Style de tableau 1" showFirstColumn="0" showLastColumn="0" showRowStripes="1" showColumnStripes="0"/>
</table>
</file>

<file path=xl/tables/table6.xml><?xml version="1.0" encoding="utf-8"?>
<table xmlns="http://schemas.openxmlformats.org/spreadsheetml/2006/main" id="15" name="Tableau15716" displayName="Tableau15716" ref="K2:M38" totalsRowShown="0" headerRowDxfId="19" dataDxfId="18">
  <autoFilter ref="K2:M38"/>
  <sortState ref="K3:L38">
    <sortCondition ref="L5:L41"/>
  </sortState>
  <tableColumns count="3">
    <tableColumn id="1" name="NOMS" dataDxfId="17"/>
    <tableColumn id="2" name="PRENOMS" dataDxfId="16"/>
    <tableColumn id="3" name="sexe" dataDxfId="15"/>
  </tableColumns>
  <tableStyleInfo name="Style de tableau 1" showFirstColumn="0" showLastColumn="0" showRowStripes="1" showColumnStripes="0"/>
</table>
</file>

<file path=xl/tables/table7.xml><?xml version="1.0" encoding="utf-8"?>
<table xmlns="http://schemas.openxmlformats.org/spreadsheetml/2006/main" id="16" name="Tableau13817" displayName="Tableau13817" ref="T2:V38" totalsRowShown="0" headerRowDxfId="14" dataDxfId="13">
  <autoFilter ref="T2:V38"/>
  <sortState ref="T3:U38">
    <sortCondition ref="U5:U41"/>
  </sortState>
  <tableColumns count="3">
    <tableColumn id="1" name="NOMS" dataDxfId="12"/>
    <tableColumn id="2" name="PRENOMS" dataDxfId="11"/>
    <tableColumn id="3" name="sexe" dataDxfId="10"/>
  </tableColumns>
  <tableStyleInfo name="Style de tableau 1" showFirstColumn="0" showLastColumn="0" showRowStripes="1" showColumnStripes="0"/>
</table>
</file>

<file path=xl/tables/table8.xml><?xml version="1.0" encoding="utf-8"?>
<table xmlns="http://schemas.openxmlformats.org/spreadsheetml/2006/main" id="17" name="Tableau13918" displayName="Tableau13918" ref="W2:Y38" totalsRowShown="0" headerRowDxfId="9" dataDxfId="8">
  <autoFilter ref="W2:Y38"/>
  <sortState ref="W3:X38">
    <sortCondition ref="X5:X41"/>
  </sortState>
  <tableColumns count="3">
    <tableColumn id="1" name="NOMS" dataDxfId="7"/>
    <tableColumn id="2" name="PRENOMS" dataDxfId="6"/>
    <tableColumn id="3" name="sexe" dataDxfId="5"/>
  </tableColumns>
  <tableStyleInfo name="Style de tableau 1" showFirstColumn="0" showLastColumn="0" showRowStripes="1" showColumnStripes="0"/>
</table>
</file>

<file path=xl/tables/table9.xml><?xml version="1.0" encoding="utf-8"?>
<table xmlns="http://schemas.openxmlformats.org/spreadsheetml/2006/main" id="18" name="Tableau131019" displayName="Tableau131019" ref="Z2:AB38" totalsRowShown="0" headerRowDxfId="4" dataDxfId="3">
  <autoFilter ref="Z2:AB38"/>
  <sortState ref="Z3:AA38">
    <sortCondition ref="AA5:AA41"/>
  </sortState>
  <tableColumns count="3">
    <tableColumn id="1" name="NOMS" dataDxfId="2"/>
    <tableColumn id="2" name="PRENOMS" dataDxfId="1"/>
    <tableColumn id="3" name="sexe" dataDxfId="0"/>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 Id="rId8" Type="http://schemas.openxmlformats.org/officeDocument/2006/relationships/table" Target="../tables/table7.xml"/><Relationship Id="rId9" Type="http://schemas.openxmlformats.org/officeDocument/2006/relationships/table" Target="../tables/table8.xml"/><Relationship Id="rId10" Type="http://schemas.openxmlformats.org/officeDocument/2006/relationships/table" Target="../tables/table9.xml"/><Relationship Id="rId1" Type="http://schemas.openxmlformats.org/officeDocument/2006/relationships/drawing" Target="../drawings/drawing6.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enableFormatConditionsCalculation="0">
    <tabColor theme="1"/>
  </sheetPr>
  <dimension ref="A1:F16"/>
  <sheetViews>
    <sheetView showRowColHeaders="0" workbookViewId="0">
      <pane xSplit="12" ySplit="34" topLeftCell="M35" activePane="bottomRight" state="frozen"/>
      <selection pane="topRight" activeCell="M1" sqref="M1"/>
      <selection pane="bottomLeft" activeCell="A35" sqref="A35"/>
      <selection pane="bottomRight"/>
    </sheetView>
  </sheetViews>
  <sheetFormatPr baseColWidth="10" defaultRowHeight="16" x14ac:dyDescent="0.2"/>
  <cols>
    <col min="1" max="1" width="1.6640625" style="17" customWidth="1"/>
    <col min="2" max="2" width="31.5" style="17" customWidth="1"/>
    <col min="3" max="16384" width="10.83203125" style="17"/>
  </cols>
  <sheetData>
    <row r="1" spans="1:6" x14ac:dyDescent="0.2">
      <c r="A1" s="21"/>
    </row>
    <row r="16" spans="1:6" ht="47" x14ac:dyDescent="0.55000000000000004">
      <c r="C16" s="310" t="s">
        <v>163</v>
      </c>
      <c r="D16" s="310"/>
      <c r="E16" s="310"/>
      <c r="F16" s="310"/>
    </row>
  </sheetData>
  <sheetProtection sheet="1" objects="1" scenarios="1" selectLockedCells="1"/>
  <mergeCells count="1">
    <mergeCell ref="C16:F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le2" enableFormatConditionsCalculation="0">
    <tabColor rgb="FFFFFF00"/>
  </sheetPr>
  <dimension ref="A1:CY316"/>
  <sheetViews>
    <sheetView showRowColHeaders="0" tabSelected="1" topLeftCell="A2" zoomScale="114" zoomScaleNormal="114" zoomScalePageLayoutView="114" workbookViewId="0">
      <pane ySplit="3" topLeftCell="A5" activePane="bottomLeft" state="frozen"/>
      <selection activeCell="A2" sqref="A2"/>
      <selection pane="bottomLeft" activeCell="BA22" sqref="BA22"/>
    </sheetView>
  </sheetViews>
  <sheetFormatPr baseColWidth="10" defaultRowHeight="21" x14ac:dyDescent="0.25"/>
  <cols>
    <col min="1" max="1" width="10.83203125" style="67"/>
    <col min="2" max="2" width="6" style="68" customWidth="1"/>
    <col min="3" max="3" width="0.6640625" style="69" customWidth="1"/>
    <col min="4" max="4" width="6" style="68" customWidth="1"/>
    <col min="5" max="5" width="0.6640625" style="69" customWidth="1"/>
    <col min="6" max="6" width="6" style="68" customWidth="1"/>
    <col min="7" max="7" width="0.6640625" style="69" customWidth="1"/>
    <col min="8" max="8" width="6" style="68" customWidth="1"/>
    <col min="9" max="9" width="0.6640625" style="69" customWidth="1"/>
    <col min="10" max="10" width="6" style="68" customWidth="1"/>
    <col min="11" max="11" width="0.6640625" style="69" customWidth="1"/>
    <col min="12" max="12" width="6" style="68" customWidth="1"/>
    <col min="13" max="13" width="0.6640625" style="70" customWidth="1"/>
    <col min="14" max="14" width="6" style="68" customWidth="1"/>
    <col min="15" max="15" width="0.6640625" style="69" customWidth="1"/>
    <col min="16" max="16" width="6" style="68" customWidth="1"/>
    <col min="17" max="17" width="0.6640625" style="69" customWidth="1"/>
    <col min="18" max="18" width="6" style="68" customWidth="1"/>
    <col min="19" max="19" width="0.6640625" style="69" customWidth="1"/>
    <col min="20" max="20" width="6" style="68" customWidth="1"/>
    <col min="21" max="21" width="0.6640625" style="69" customWidth="1"/>
    <col min="22" max="22" width="6" style="68" customWidth="1"/>
    <col min="23" max="23" width="0.6640625" style="69" customWidth="1"/>
    <col min="24" max="24" width="6" style="68" customWidth="1"/>
    <col min="25" max="25" width="0.6640625" style="70" customWidth="1"/>
    <col min="26" max="26" width="6" style="68" customWidth="1"/>
    <col min="27" max="27" width="0.6640625" style="69" customWidth="1"/>
    <col min="28" max="28" width="6" style="68" customWidth="1"/>
    <col min="29" max="29" width="0.6640625" style="69" customWidth="1"/>
    <col min="30" max="30" width="6" style="68" customWidth="1"/>
    <col min="31" max="31" width="0.6640625" style="69" customWidth="1"/>
    <col min="32" max="32" width="6" style="68" customWidth="1"/>
    <col min="33" max="33" width="0.6640625" style="69" customWidth="1"/>
    <col min="34" max="34" width="6" style="68" customWidth="1"/>
    <col min="35" max="35" width="0.6640625" style="69" customWidth="1"/>
    <col min="36" max="36" width="6" style="68" customWidth="1"/>
    <col min="37" max="37" width="0.6640625" style="70" customWidth="1"/>
    <col min="38" max="38" width="6" style="68" customWidth="1"/>
    <col min="39" max="39" width="0.6640625" style="69" customWidth="1"/>
    <col min="40" max="40" width="6" style="68" customWidth="1"/>
    <col min="41" max="41" width="0.6640625" style="69" customWidth="1"/>
    <col min="42" max="42" width="6" style="68" customWidth="1"/>
    <col min="43" max="43" width="0.6640625" style="69" customWidth="1"/>
    <col min="44" max="44" width="6" style="68" customWidth="1"/>
    <col min="45" max="45" width="0.6640625" style="69" customWidth="1"/>
    <col min="46" max="46" width="6" style="68" customWidth="1"/>
    <col min="47" max="47" width="0.6640625" style="69" customWidth="1"/>
    <col min="48" max="48" width="6" style="68" customWidth="1"/>
    <col min="49" max="49" width="0.5" style="71" customWidth="1"/>
    <col min="50" max="50" width="9.83203125" style="72" customWidth="1"/>
    <col min="51" max="51" width="9" style="73" customWidth="1"/>
    <col min="52" max="52" width="7.83203125" style="73" customWidth="1"/>
    <col min="53" max="53" width="10.83203125" style="74" customWidth="1"/>
    <col min="54" max="54" width="12" style="73" bestFit="1" customWidth="1"/>
    <col min="55" max="55" width="11" style="73" bestFit="1" customWidth="1"/>
    <col min="56" max="60" width="12" style="73" bestFit="1" customWidth="1"/>
    <col min="61" max="62" width="10.83203125" style="73"/>
    <col min="63" max="63" width="10.83203125" style="72"/>
    <col min="64" max="103" width="10.83203125" style="73"/>
    <col min="104" max="16384" width="10.83203125" style="69"/>
  </cols>
  <sheetData>
    <row r="1" spans="1:103" ht="2" customHeight="1" thickBot="1" x14ac:dyDescent="0.3"/>
    <row r="2" spans="1:103" ht="35" customHeight="1" thickBot="1" x14ac:dyDescent="0.25">
      <c r="B2" s="312"/>
      <c r="C2" s="313"/>
      <c r="D2" s="313"/>
      <c r="E2" s="313"/>
      <c r="F2" s="314"/>
      <c r="G2" s="73"/>
      <c r="H2" s="75"/>
      <c r="I2" s="73"/>
      <c r="J2" s="75"/>
      <c r="K2" s="73"/>
      <c r="L2" s="75"/>
      <c r="M2" s="73"/>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BA2" s="76" t="s">
        <v>104</v>
      </c>
    </row>
    <row r="3" spans="1:103" s="70" customFormat="1" ht="19" customHeight="1" x14ac:dyDescent="0.2">
      <c r="A3" s="67"/>
      <c r="B3" s="77">
        <v>1</v>
      </c>
      <c r="C3" s="77"/>
      <c r="D3" s="77">
        <v>2</v>
      </c>
      <c r="E3" s="77"/>
      <c r="F3" s="77">
        <v>3</v>
      </c>
      <c r="G3" s="77">
        <v>4</v>
      </c>
      <c r="H3" s="77">
        <v>4</v>
      </c>
      <c r="I3" s="77">
        <v>5</v>
      </c>
      <c r="J3" s="77">
        <v>5</v>
      </c>
      <c r="K3" s="77">
        <v>6</v>
      </c>
      <c r="L3" s="77">
        <v>6</v>
      </c>
      <c r="M3" s="77"/>
      <c r="N3" s="77">
        <v>7</v>
      </c>
      <c r="O3" s="77"/>
      <c r="P3" s="77">
        <v>8</v>
      </c>
      <c r="Q3" s="77">
        <v>9</v>
      </c>
      <c r="R3" s="77">
        <v>9</v>
      </c>
      <c r="S3" s="77">
        <v>10</v>
      </c>
      <c r="T3" s="77">
        <v>10</v>
      </c>
      <c r="U3" s="77">
        <v>12</v>
      </c>
      <c r="V3" s="77">
        <v>11</v>
      </c>
      <c r="W3" s="77"/>
      <c r="X3" s="77">
        <v>12</v>
      </c>
      <c r="Y3" s="77"/>
      <c r="Z3" s="77">
        <v>13</v>
      </c>
      <c r="AA3" s="77">
        <v>16</v>
      </c>
      <c r="AB3" s="77">
        <v>14</v>
      </c>
      <c r="AC3" s="77">
        <v>17</v>
      </c>
      <c r="AD3" s="77">
        <v>15</v>
      </c>
      <c r="AE3" s="77">
        <v>18</v>
      </c>
      <c r="AF3" s="77">
        <v>16</v>
      </c>
      <c r="AG3" s="77"/>
      <c r="AH3" s="77">
        <v>17</v>
      </c>
      <c r="AI3" s="77"/>
      <c r="AJ3" s="77">
        <v>18</v>
      </c>
      <c r="AK3" s="77">
        <v>22</v>
      </c>
      <c r="AL3" s="77">
        <v>19</v>
      </c>
      <c r="AM3" s="77">
        <v>23</v>
      </c>
      <c r="AN3" s="77">
        <v>20</v>
      </c>
      <c r="AO3" s="77">
        <v>24</v>
      </c>
      <c r="AP3" s="77">
        <v>21</v>
      </c>
      <c r="AQ3" s="77"/>
      <c r="AR3" s="77">
        <v>22</v>
      </c>
      <c r="AS3" s="77"/>
      <c r="AT3" s="77">
        <v>23</v>
      </c>
      <c r="AU3" s="77">
        <v>28</v>
      </c>
      <c r="AV3" s="77">
        <v>24</v>
      </c>
      <c r="AW3" s="71"/>
      <c r="AX3" s="72"/>
      <c r="AY3" s="73"/>
      <c r="AZ3" s="73"/>
      <c r="BA3" s="19" t="s">
        <v>3</v>
      </c>
      <c r="BB3" s="73"/>
      <c r="BC3" s="73"/>
      <c r="BD3" s="73"/>
      <c r="BE3" s="73"/>
      <c r="BF3" s="73"/>
      <c r="BG3" s="73"/>
      <c r="BH3" s="73"/>
      <c r="BI3" s="73"/>
      <c r="BJ3" s="73"/>
      <c r="BK3" s="72"/>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row>
    <row r="4" spans="1:103" ht="94" customHeight="1" thickBot="1" x14ac:dyDescent="0.25">
      <c r="A4" s="78"/>
      <c r="B4" s="79" t="str">
        <f ca="1">BA5</f>
        <v>Abdelbasset</v>
      </c>
      <c r="C4" s="80"/>
      <c r="D4" s="79" t="str">
        <f ca="1">BA6</f>
        <v>Alen</v>
      </c>
      <c r="E4" s="80"/>
      <c r="F4" s="79" t="str">
        <f ca="1">BA7</f>
        <v>Bilal</v>
      </c>
      <c r="G4" s="80"/>
      <c r="H4" s="79" t="str">
        <f ca="1">BA8</f>
        <v>Christian</v>
      </c>
      <c r="I4" s="80"/>
      <c r="J4" s="79" t="str">
        <f ca="1">BA9</f>
        <v>Halis</v>
      </c>
      <c r="K4" s="80"/>
      <c r="L4" s="79" t="str">
        <f ca="1">BA10</f>
        <v>Laurent</v>
      </c>
      <c r="M4" s="81"/>
      <c r="N4" s="82" t="str">
        <f ca="1">BA11</f>
        <v>Mickael</v>
      </c>
      <c r="O4" s="80"/>
      <c r="P4" s="82" t="str">
        <f ca="1">BA12</f>
        <v>Salim</v>
      </c>
      <c r="Q4" s="80"/>
      <c r="R4" s="82" t="str">
        <f ca="1">BA13</f>
        <v>Willy</v>
      </c>
      <c r="S4" s="80"/>
      <c r="T4" s="82" t="str">
        <f ca="1">BA14</f>
        <v>mickael</v>
      </c>
      <c r="U4" s="80"/>
      <c r="V4" s="82" t="str">
        <f ca="1">BA15</f>
        <v>mika</v>
      </c>
      <c r="W4" s="80"/>
      <c r="X4" s="82">
        <f ca="1">BA16</f>
        <v>0</v>
      </c>
      <c r="Y4" s="81"/>
      <c r="Z4" s="83">
        <f ca="1">BA17</f>
        <v>0</v>
      </c>
      <c r="AA4" s="80"/>
      <c r="AB4" s="83">
        <f ca="1">BA18</f>
        <v>0</v>
      </c>
      <c r="AC4" s="80"/>
      <c r="AD4" s="83">
        <f ca="1">BA19</f>
        <v>0</v>
      </c>
      <c r="AE4" s="80"/>
      <c r="AF4" s="83">
        <f ca="1">BA20</f>
        <v>0</v>
      </c>
      <c r="AG4" s="80"/>
      <c r="AH4" s="83">
        <f ca="1">BA21</f>
        <v>0</v>
      </c>
      <c r="AI4" s="80"/>
      <c r="AJ4" s="83">
        <f ca="1">BA22</f>
        <v>0</v>
      </c>
      <c r="AK4" s="81"/>
      <c r="AL4" s="84">
        <f ca="1">BA23</f>
        <v>0</v>
      </c>
      <c r="AM4" s="80"/>
      <c r="AN4" s="84">
        <f ca="1">BA24</f>
        <v>0</v>
      </c>
      <c r="AO4" s="80"/>
      <c r="AP4" s="84">
        <f ca="1">BA25</f>
        <v>0</v>
      </c>
      <c r="AQ4" s="80"/>
      <c r="AR4" s="84">
        <f ca="1">BA26</f>
        <v>0</v>
      </c>
      <c r="AS4" s="80"/>
      <c r="AT4" s="84">
        <f ca="1">BA27</f>
        <v>0</v>
      </c>
      <c r="AU4" s="80"/>
      <c r="AV4" s="84">
        <f ca="1">BA28</f>
        <v>0</v>
      </c>
      <c r="AW4" s="85"/>
      <c r="AX4" s="85"/>
      <c r="BA4" s="281" t="s">
        <v>220</v>
      </c>
      <c r="BC4" s="87"/>
    </row>
    <row r="5" spans="1:103" ht="18" customHeight="1" thickTop="1" x14ac:dyDescent="0.2">
      <c r="A5" s="88"/>
      <c r="B5" s="260" t="str">
        <f t="shared" ref="B5:AV5" ca="1" si="0">VLOOKUP(B4,$BA$5:$BB$28,2,FALSE)</f>
        <v>g</v>
      </c>
      <c r="C5" s="261">
        <f t="shared" ca="1" si="0"/>
        <v>0</v>
      </c>
      <c r="D5" s="260" t="str">
        <f t="shared" ca="1" si="0"/>
        <v>g</v>
      </c>
      <c r="E5" s="261">
        <f t="shared" ca="1" si="0"/>
        <v>0</v>
      </c>
      <c r="F5" s="260" t="str">
        <f t="shared" ca="1" si="0"/>
        <v>g</v>
      </c>
      <c r="G5" s="261">
        <f t="shared" ca="1" si="0"/>
        <v>0</v>
      </c>
      <c r="H5" s="260" t="str">
        <f t="shared" ca="1" si="0"/>
        <v>g</v>
      </c>
      <c r="I5" s="261">
        <f t="shared" ca="1" si="0"/>
        <v>0</v>
      </c>
      <c r="J5" s="260" t="str">
        <f t="shared" ca="1" si="0"/>
        <v>g</v>
      </c>
      <c r="K5" s="261">
        <f t="shared" ca="1" si="0"/>
        <v>0</v>
      </c>
      <c r="L5" s="260" t="str">
        <f t="shared" ca="1" si="0"/>
        <v>g</v>
      </c>
      <c r="M5" s="262">
        <f t="shared" ca="1" si="0"/>
        <v>0</v>
      </c>
      <c r="N5" s="263" t="str">
        <f t="shared" ca="1" si="0"/>
        <v>g</v>
      </c>
      <c r="O5" s="261">
        <f t="shared" ca="1" si="0"/>
        <v>0</v>
      </c>
      <c r="P5" s="263" t="str">
        <f t="shared" ca="1" si="0"/>
        <v>g</v>
      </c>
      <c r="Q5" s="261">
        <f t="shared" ca="1" si="0"/>
        <v>0</v>
      </c>
      <c r="R5" s="263" t="str">
        <f t="shared" ca="1" si="0"/>
        <v>g</v>
      </c>
      <c r="S5" s="261">
        <f t="shared" ca="1" si="0"/>
        <v>0</v>
      </c>
      <c r="T5" s="263" t="str">
        <f t="shared" ca="1" si="0"/>
        <v>g</v>
      </c>
      <c r="U5" s="261">
        <f t="shared" ca="1" si="0"/>
        <v>0</v>
      </c>
      <c r="V5" s="263">
        <f t="shared" ca="1" si="0"/>
        <v>0</v>
      </c>
      <c r="W5" s="261">
        <f t="shared" ca="1" si="0"/>
        <v>0</v>
      </c>
      <c r="X5" s="263">
        <f t="shared" ca="1" si="0"/>
        <v>0</v>
      </c>
      <c r="Y5" s="262">
        <f t="shared" ca="1" si="0"/>
        <v>0</v>
      </c>
      <c r="Z5" s="264">
        <f t="shared" ca="1" si="0"/>
        <v>0</v>
      </c>
      <c r="AA5" s="261">
        <f t="shared" ca="1" si="0"/>
        <v>0</v>
      </c>
      <c r="AB5" s="264">
        <f t="shared" ca="1" si="0"/>
        <v>0</v>
      </c>
      <c r="AC5" s="261">
        <f t="shared" ca="1" si="0"/>
        <v>0</v>
      </c>
      <c r="AD5" s="264">
        <f t="shared" ca="1" si="0"/>
        <v>0</v>
      </c>
      <c r="AE5" s="261">
        <f t="shared" ca="1" si="0"/>
        <v>0</v>
      </c>
      <c r="AF5" s="264">
        <f t="shared" ca="1" si="0"/>
        <v>0</v>
      </c>
      <c r="AG5" s="261">
        <f t="shared" ca="1" si="0"/>
        <v>0</v>
      </c>
      <c r="AH5" s="264">
        <f t="shared" ca="1" si="0"/>
        <v>0</v>
      </c>
      <c r="AI5" s="261">
        <f t="shared" ca="1" si="0"/>
        <v>0</v>
      </c>
      <c r="AJ5" s="264">
        <f t="shared" ca="1" si="0"/>
        <v>0</v>
      </c>
      <c r="AK5" s="262">
        <f t="shared" ca="1" si="0"/>
        <v>0</v>
      </c>
      <c r="AL5" s="265">
        <f t="shared" ca="1" si="0"/>
        <v>0</v>
      </c>
      <c r="AM5" s="261">
        <f t="shared" ca="1" si="0"/>
        <v>0</v>
      </c>
      <c r="AN5" s="265">
        <f t="shared" ca="1" si="0"/>
        <v>0</v>
      </c>
      <c r="AO5" s="261">
        <f t="shared" ca="1" si="0"/>
        <v>0</v>
      </c>
      <c r="AP5" s="265">
        <f t="shared" ca="1" si="0"/>
        <v>0</v>
      </c>
      <c r="AQ5" s="261">
        <f t="shared" ca="1" si="0"/>
        <v>0</v>
      </c>
      <c r="AR5" s="265">
        <f t="shared" ca="1" si="0"/>
        <v>0</v>
      </c>
      <c r="AS5" s="261">
        <f t="shared" ca="1" si="0"/>
        <v>0</v>
      </c>
      <c r="AT5" s="265">
        <f t="shared" ca="1" si="0"/>
        <v>0</v>
      </c>
      <c r="AU5" s="261">
        <f t="shared" ca="1" si="0"/>
        <v>0</v>
      </c>
      <c r="AV5" s="265">
        <f t="shared" ca="1" si="0"/>
        <v>0</v>
      </c>
      <c r="AZ5" s="89">
        <v>1</v>
      </c>
      <c r="BA5" s="282" t="str">
        <f t="shared" ref="BA5:BA23" ca="1" si="1">OFFSET(INDEX(eleves,MATCH(AZ5,numero,0),MATCH($BA$3,classe,0)),0,1)</f>
        <v>Abdelbasset</v>
      </c>
      <c r="BB5" s="266" t="str">
        <f t="shared" ref="BB5:BB23" ca="1" si="2">OFFSET(INDEX(eleves,MATCH(AZ5,numero,0),MATCH($BA$3,classe,0)),0,2)</f>
        <v>g</v>
      </c>
      <c r="BC5" s="90"/>
    </row>
    <row r="6" spans="1:103" s="100" customFormat="1" ht="14" customHeight="1" x14ac:dyDescent="0.2">
      <c r="A6" s="91">
        <v>250</v>
      </c>
      <c r="B6" s="37"/>
      <c r="C6" s="38"/>
      <c r="D6" s="37"/>
      <c r="E6" s="38"/>
      <c r="F6" s="37"/>
      <c r="G6" s="38"/>
      <c r="H6" s="37"/>
      <c r="I6" s="38"/>
      <c r="J6" s="37"/>
      <c r="K6" s="38"/>
      <c r="L6" s="39"/>
      <c r="M6" s="40"/>
      <c r="N6" s="41"/>
      <c r="O6" s="38"/>
      <c r="P6" s="41"/>
      <c r="Q6" s="42"/>
      <c r="R6" s="43"/>
      <c r="S6" s="42"/>
      <c r="T6" s="43"/>
      <c r="U6" s="42"/>
      <c r="V6" s="43"/>
      <c r="W6" s="42"/>
      <c r="X6" s="43"/>
      <c r="Y6" s="44"/>
      <c r="Z6" s="45"/>
      <c r="AA6" s="46"/>
      <c r="AB6" s="45"/>
      <c r="AC6" s="46"/>
      <c r="AD6" s="45"/>
      <c r="AE6" s="46"/>
      <c r="AF6" s="45"/>
      <c r="AG6" s="46"/>
      <c r="AH6" s="45"/>
      <c r="AI6" s="46"/>
      <c r="AJ6" s="45"/>
      <c r="AK6" s="44"/>
      <c r="AL6" s="47"/>
      <c r="AM6" s="42"/>
      <c r="AN6" s="47"/>
      <c r="AO6" s="42"/>
      <c r="AP6" s="47"/>
      <c r="AQ6" s="42"/>
      <c r="AR6" s="47"/>
      <c r="AS6" s="42"/>
      <c r="AT6" s="47"/>
      <c r="AU6" s="42"/>
      <c r="AV6" s="47"/>
      <c r="AW6" s="97"/>
      <c r="AX6" s="91">
        <v>250</v>
      </c>
      <c r="AY6" s="98"/>
      <c r="AZ6" s="89">
        <v>2</v>
      </c>
      <c r="BA6" s="282" t="str">
        <f t="shared" ca="1" si="1"/>
        <v>Alen</v>
      </c>
      <c r="BB6" s="266" t="str">
        <f t="shared" ca="1" si="2"/>
        <v>g</v>
      </c>
      <c r="BC6" s="90"/>
      <c r="BD6" s="98"/>
      <c r="BE6" s="98"/>
      <c r="BF6" s="98"/>
      <c r="BG6" s="98"/>
      <c r="BH6" s="98"/>
      <c r="BI6" s="98"/>
      <c r="BJ6" s="98"/>
      <c r="BK6" s="99"/>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row>
    <row r="7" spans="1:103" s="105" customFormat="1" ht="14" customHeight="1" x14ac:dyDescent="0.2">
      <c r="A7" s="101" t="s">
        <v>164</v>
      </c>
      <c r="B7" s="48"/>
      <c r="C7" s="49"/>
      <c r="D7" s="48"/>
      <c r="E7" s="49"/>
      <c r="F7" s="48"/>
      <c r="G7" s="49"/>
      <c r="H7" s="48"/>
      <c r="I7" s="49"/>
      <c r="J7" s="48"/>
      <c r="K7" s="49"/>
      <c r="L7" s="50"/>
      <c r="M7" s="51"/>
      <c r="N7" s="52"/>
      <c r="O7" s="49"/>
      <c r="P7" s="52"/>
      <c r="Q7" s="53"/>
      <c r="R7" s="54"/>
      <c r="S7" s="53"/>
      <c r="T7" s="54"/>
      <c r="U7" s="53"/>
      <c r="V7" s="54"/>
      <c r="W7" s="53"/>
      <c r="X7" s="54"/>
      <c r="Y7" s="55"/>
      <c r="Z7" s="56"/>
      <c r="AA7" s="53"/>
      <c r="AB7" s="56"/>
      <c r="AC7" s="53"/>
      <c r="AD7" s="56"/>
      <c r="AE7" s="53"/>
      <c r="AF7" s="56"/>
      <c r="AG7" s="53"/>
      <c r="AH7" s="56"/>
      <c r="AI7" s="53"/>
      <c r="AJ7" s="56"/>
      <c r="AK7" s="55"/>
      <c r="AL7" s="57"/>
      <c r="AM7" s="58"/>
      <c r="AN7" s="57"/>
      <c r="AO7" s="58"/>
      <c r="AP7" s="57"/>
      <c r="AQ7" s="58"/>
      <c r="AR7" s="57"/>
      <c r="AS7" s="58"/>
      <c r="AT7" s="57"/>
      <c r="AU7" s="58"/>
      <c r="AV7" s="57"/>
      <c r="AW7" s="102"/>
      <c r="AX7" s="101" t="s">
        <v>164</v>
      </c>
      <c r="AY7" s="103"/>
      <c r="AZ7" s="89">
        <v>3</v>
      </c>
      <c r="BA7" s="282" t="str">
        <f t="shared" ca="1" si="1"/>
        <v>Bilal</v>
      </c>
      <c r="BB7" s="266" t="str">
        <f t="shared" ca="1" si="2"/>
        <v>g</v>
      </c>
      <c r="BC7" s="76"/>
      <c r="BD7" s="103"/>
      <c r="BE7" s="103"/>
      <c r="BF7" s="103"/>
      <c r="BG7" s="103"/>
      <c r="BH7" s="103"/>
      <c r="BI7" s="103"/>
      <c r="BJ7" s="103"/>
      <c r="BK7" s="104"/>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row>
    <row r="8" spans="1:103" s="100" customFormat="1" ht="14" customHeight="1" x14ac:dyDescent="0.2">
      <c r="A8" s="91">
        <v>250</v>
      </c>
      <c r="B8" s="37"/>
      <c r="C8" s="38"/>
      <c r="D8" s="37"/>
      <c r="E8" s="38"/>
      <c r="F8" s="37"/>
      <c r="G8" s="38"/>
      <c r="H8" s="37"/>
      <c r="I8" s="38"/>
      <c r="J8" s="37"/>
      <c r="K8" s="38"/>
      <c r="L8" s="39"/>
      <c r="M8" s="40"/>
      <c r="N8" s="41"/>
      <c r="O8" s="38"/>
      <c r="P8" s="41"/>
      <c r="Q8" s="42"/>
      <c r="R8" s="43"/>
      <c r="S8" s="42"/>
      <c r="T8" s="43"/>
      <c r="U8" s="42"/>
      <c r="V8" s="43"/>
      <c r="W8" s="42"/>
      <c r="X8" s="43"/>
      <c r="Y8" s="44"/>
      <c r="Z8" s="45"/>
      <c r="AA8" s="46"/>
      <c r="AB8" s="45"/>
      <c r="AC8" s="46"/>
      <c r="AD8" s="45"/>
      <c r="AE8" s="46"/>
      <c r="AF8" s="45"/>
      <c r="AG8" s="46"/>
      <c r="AH8" s="45"/>
      <c r="AI8" s="46"/>
      <c r="AJ8" s="45"/>
      <c r="AK8" s="44"/>
      <c r="AL8" s="47"/>
      <c r="AM8" s="42"/>
      <c r="AN8" s="47"/>
      <c r="AO8" s="42"/>
      <c r="AP8" s="47"/>
      <c r="AQ8" s="42"/>
      <c r="AR8" s="47"/>
      <c r="AS8" s="42"/>
      <c r="AT8" s="47"/>
      <c r="AU8" s="42"/>
      <c r="AV8" s="47"/>
      <c r="AW8" s="97"/>
      <c r="AX8" s="91">
        <v>250</v>
      </c>
      <c r="AY8" s="98"/>
      <c r="AZ8" s="89">
        <v>4</v>
      </c>
      <c r="BA8" s="282" t="str">
        <f t="shared" ca="1" si="1"/>
        <v>Christian</v>
      </c>
      <c r="BB8" s="266" t="str">
        <f t="shared" ca="1" si="2"/>
        <v>g</v>
      </c>
      <c r="BC8" s="90"/>
      <c r="BD8" s="98"/>
      <c r="BE8" s="98"/>
      <c r="BF8" s="98"/>
      <c r="BG8" s="98"/>
      <c r="BH8" s="98"/>
      <c r="BI8" s="98"/>
      <c r="BJ8" s="98"/>
      <c r="BK8" s="99"/>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row>
    <row r="9" spans="1:103" s="105" customFormat="1" ht="14" customHeight="1" x14ac:dyDescent="0.2">
      <c r="A9" s="101" t="s">
        <v>166</v>
      </c>
      <c r="B9" s="48"/>
      <c r="C9" s="49"/>
      <c r="D9" s="48"/>
      <c r="E9" s="49"/>
      <c r="F9" s="48"/>
      <c r="G9" s="49"/>
      <c r="H9" s="48"/>
      <c r="I9" s="49"/>
      <c r="J9" s="48"/>
      <c r="K9" s="49"/>
      <c r="L9" s="50"/>
      <c r="M9" s="51"/>
      <c r="N9" s="52"/>
      <c r="O9" s="49"/>
      <c r="P9" s="52"/>
      <c r="Q9" s="53"/>
      <c r="R9" s="54"/>
      <c r="S9" s="53"/>
      <c r="T9" s="54"/>
      <c r="U9" s="53"/>
      <c r="V9" s="54"/>
      <c r="W9" s="53"/>
      <c r="X9" s="54"/>
      <c r="Y9" s="55"/>
      <c r="Z9" s="56"/>
      <c r="AA9" s="53"/>
      <c r="AB9" s="56"/>
      <c r="AC9" s="53"/>
      <c r="AD9" s="56"/>
      <c r="AE9" s="53"/>
      <c r="AF9" s="56"/>
      <c r="AG9" s="53"/>
      <c r="AH9" s="56"/>
      <c r="AI9" s="53"/>
      <c r="AJ9" s="56"/>
      <c r="AK9" s="55"/>
      <c r="AL9" s="57"/>
      <c r="AM9" s="58"/>
      <c r="AN9" s="57"/>
      <c r="AO9" s="58"/>
      <c r="AP9" s="57"/>
      <c r="AQ9" s="58"/>
      <c r="AR9" s="57"/>
      <c r="AS9" s="58"/>
      <c r="AT9" s="57"/>
      <c r="AU9" s="58"/>
      <c r="AV9" s="57"/>
      <c r="AW9" s="102"/>
      <c r="AX9" s="101" t="s">
        <v>166</v>
      </c>
      <c r="AY9" s="103"/>
      <c r="AZ9" s="89">
        <v>5</v>
      </c>
      <c r="BA9" s="282" t="str">
        <f t="shared" ca="1" si="1"/>
        <v>Halis</v>
      </c>
      <c r="BB9" s="266" t="str">
        <f t="shared" ca="1" si="2"/>
        <v>g</v>
      </c>
      <c r="BC9" s="76"/>
      <c r="BD9" s="103"/>
      <c r="BE9" s="103"/>
      <c r="BF9" s="103"/>
      <c r="BG9" s="103"/>
      <c r="BH9" s="103"/>
      <c r="BI9" s="103"/>
      <c r="BJ9" s="103"/>
      <c r="BK9" s="104"/>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row>
    <row r="10" spans="1:103" s="100" customFormat="1" ht="14" customHeight="1" x14ac:dyDescent="0.2">
      <c r="A10" s="91">
        <v>250</v>
      </c>
      <c r="B10" s="37"/>
      <c r="C10" s="38"/>
      <c r="D10" s="37"/>
      <c r="E10" s="38"/>
      <c r="F10" s="37"/>
      <c r="G10" s="38"/>
      <c r="H10" s="37"/>
      <c r="I10" s="38"/>
      <c r="J10" s="37"/>
      <c r="K10" s="38"/>
      <c r="L10" s="39"/>
      <c r="M10" s="40"/>
      <c r="N10" s="41"/>
      <c r="O10" s="38"/>
      <c r="P10" s="41"/>
      <c r="Q10" s="42"/>
      <c r="R10" s="43"/>
      <c r="S10" s="42"/>
      <c r="T10" s="43"/>
      <c r="U10" s="42"/>
      <c r="V10" s="43"/>
      <c r="W10" s="42"/>
      <c r="X10" s="43"/>
      <c r="Y10" s="44"/>
      <c r="Z10" s="45"/>
      <c r="AA10" s="46"/>
      <c r="AB10" s="45"/>
      <c r="AC10" s="46"/>
      <c r="AD10" s="45"/>
      <c r="AE10" s="46"/>
      <c r="AF10" s="45"/>
      <c r="AG10" s="46"/>
      <c r="AH10" s="45"/>
      <c r="AI10" s="46"/>
      <c r="AJ10" s="45"/>
      <c r="AK10" s="44"/>
      <c r="AL10" s="47"/>
      <c r="AM10" s="42"/>
      <c r="AN10" s="47"/>
      <c r="AO10" s="42"/>
      <c r="AP10" s="47"/>
      <c r="AQ10" s="42"/>
      <c r="AR10" s="47"/>
      <c r="AS10" s="42"/>
      <c r="AT10" s="47"/>
      <c r="AU10" s="42"/>
      <c r="AV10" s="47"/>
      <c r="AW10" s="97"/>
      <c r="AX10" s="91">
        <v>250</v>
      </c>
      <c r="AY10" s="98"/>
      <c r="AZ10" s="89">
        <v>6</v>
      </c>
      <c r="BA10" s="282" t="str">
        <f t="shared" ca="1" si="1"/>
        <v>Laurent</v>
      </c>
      <c r="BB10" s="266" t="str">
        <f t="shared" ca="1" si="2"/>
        <v>g</v>
      </c>
      <c r="BC10" s="98"/>
      <c r="BD10" s="98"/>
      <c r="BE10" s="98"/>
      <c r="BF10" s="98"/>
      <c r="BG10" s="98"/>
      <c r="BH10" s="98"/>
      <c r="BI10" s="98"/>
      <c r="BJ10" s="98"/>
      <c r="BK10" s="99"/>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row>
    <row r="11" spans="1:103" s="105" customFormat="1" ht="14" customHeight="1" x14ac:dyDescent="0.2">
      <c r="A11" s="101" t="s">
        <v>165</v>
      </c>
      <c r="B11" s="48"/>
      <c r="C11" s="49"/>
      <c r="D11" s="48"/>
      <c r="E11" s="49"/>
      <c r="F11" s="48"/>
      <c r="G11" s="49"/>
      <c r="H11" s="48"/>
      <c r="I11" s="49"/>
      <c r="J11" s="48"/>
      <c r="K11" s="49"/>
      <c r="L11" s="50"/>
      <c r="M11" s="51"/>
      <c r="N11" s="52"/>
      <c r="O11" s="49"/>
      <c r="P11" s="52"/>
      <c r="Q11" s="53"/>
      <c r="R11" s="54"/>
      <c r="S11" s="53"/>
      <c r="T11" s="54"/>
      <c r="U11" s="53"/>
      <c r="V11" s="54"/>
      <c r="W11" s="53"/>
      <c r="X11" s="54"/>
      <c r="Y11" s="55"/>
      <c r="Z11" s="56"/>
      <c r="AA11" s="53"/>
      <c r="AB11" s="56"/>
      <c r="AC11" s="53"/>
      <c r="AD11" s="56"/>
      <c r="AE11" s="53"/>
      <c r="AF11" s="56"/>
      <c r="AG11" s="53"/>
      <c r="AH11" s="56"/>
      <c r="AI11" s="53"/>
      <c r="AJ11" s="56"/>
      <c r="AK11" s="55"/>
      <c r="AL11" s="57"/>
      <c r="AM11" s="58"/>
      <c r="AN11" s="57"/>
      <c r="AO11" s="58"/>
      <c r="AP11" s="57"/>
      <c r="AQ11" s="58"/>
      <c r="AR11" s="57"/>
      <c r="AS11" s="58"/>
      <c r="AT11" s="57"/>
      <c r="AU11" s="58"/>
      <c r="AV11" s="57"/>
      <c r="AW11" s="102"/>
      <c r="AX11" s="101" t="s">
        <v>165</v>
      </c>
      <c r="AY11" s="103"/>
      <c r="AZ11" s="89">
        <v>7</v>
      </c>
      <c r="BA11" s="283" t="str">
        <f t="shared" ca="1" si="1"/>
        <v>Mickael</v>
      </c>
      <c r="BB11" s="266" t="str">
        <f t="shared" ca="1" si="2"/>
        <v>g</v>
      </c>
      <c r="BC11" s="103"/>
      <c r="BD11" s="103"/>
      <c r="BE11" s="103"/>
      <c r="BF11" s="103"/>
      <c r="BG11" s="103"/>
      <c r="BH11" s="103"/>
      <c r="BI11" s="103"/>
      <c r="BJ11" s="103"/>
      <c r="BK11" s="104"/>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row>
    <row r="12" spans="1:103" s="100" customFormat="1" ht="30" customHeight="1" thickBot="1" x14ac:dyDescent="0.2">
      <c r="A12" s="106" t="s">
        <v>163</v>
      </c>
      <c r="B12" s="92">
        <f>B11+B9+B7</f>
        <v>0</v>
      </c>
      <c r="C12" s="93"/>
      <c r="D12" s="92">
        <f t="shared" ref="D12" si="3">D11+D9+D7</f>
        <v>0</v>
      </c>
      <c r="E12" s="93"/>
      <c r="F12" s="92">
        <f t="shared" ref="F12" si="4">F11+F9+F7</f>
        <v>0</v>
      </c>
      <c r="G12" s="93"/>
      <c r="H12" s="92">
        <f t="shared" ref="H12" si="5">H11+H9+H7</f>
        <v>0</v>
      </c>
      <c r="I12" s="93"/>
      <c r="J12" s="92">
        <f t="shared" ref="J12" si="6">J11+J9+J7</f>
        <v>0</v>
      </c>
      <c r="K12" s="93"/>
      <c r="L12" s="94">
        <f t="shared" ref="L12" si="7">L11+L9+L7</f>
        <v>0</v>
      </c>
      <c r="M12" s="95"/>
      <c r="N12" s="96">
        <f t="shared" ref="N12" si="8">N11+N9+N7</f>
        <v>0</v>
      </c>
      <c r="O12" s="93"/>
      <c r="P12" s="96">
        <f t="shared" ref="P12" si="9">P11+P9+P7</f>
        <v>0</v>
      </c>
      <c r="Q12" s="93"/>
      <c r="R12" s="96">
        <f t="shared" ref="R12" si="10">R11+R9+R7</f>
        <v>0</v>
      </c>
      <c r="S12" s="93"/>
      <c r="T12" s="96">
        <f t="shared" ref="T12" si="11">T11+T9+T7</f>
        <v>0</v>
      </c>
      <c r="U12" s="93"/>
      <c r="V12" s="96">
        <f t="shared" ref="V12" si="12">V11+V9+V7</f>
        <v>0</v>
      </c>
      <c r="W12" s="93"/>
      <c r="X12" s="96">
        <f t="shared" ref="X12" si="13">X11+X9+X7</f>
        <v>0</v>
      </c>
      <c r="Y12" s="95"/>
      <c r="Z12" s="107">
        <f t="shared" ref="Z12" si="14">Z11+Z9+Z7</f>
        <v>0</v>
      </c>
      <c r="AA12" s="108"/>
      <c r="AB12" s="107">
        <f t="shared" ref="AB12" si="15">AB11+AB9+AB7</f>
        <v>0</v>
      </c>
      <c r="AC12" s="108"/>
      <c r="AD12" s="107">
        <f t="shared" ref="AD12" si="16">AD11+AD9+AD7</f>
        <v>0</v>
      </c>
      <c r="AE12" s="108"/>
      <c r="AF12" s="107">
        <f t="shared" ref="AF12" si="17">AF11+AF9+AF7</f>
        <v>0</v>
      </c>
      <c r="AG12" s="108"/>
      <c r="AH12" s="107">
        <f t="shared" ref="AH12" si="18">AH11+AH9+AH7</f>
        <v>0</v>
      </c>
      <c r="AI12" s="108"/>
      <c r="AJ12" s="107">
        <f t="shared" ref="AJ12" si="19">AJ11+AJ9+AJ7</f>
        <v>0</v>
      </c>
      <c r="AK12" s="95"/>
      <c r="AL12" s="109">
        <f t="shared" ref="AL12" si="20">AL11+AL9+AL7</f>
        <v>0</v>
      </c>
      <c r="AM12" s="93"/>
      <c r="AN12" s="109">
        <f t="shared" ref="AN12" si="21">AN11+AN9+AN7</f>
        <v>0</v>
      </c>
      <c r="AO12" s="93"/>
      <c r="AP12" s="109">
        <f t="shared" ref="AP12" si="22">AP11+AP9+AP7</f>
        <v>0</v>
      </c>
      <c r="AQ12" s="93"/>
      <c r="AR12" s="109">
        <f t="shared" ref="AR12" si="23">AR11+AR9+AR7</f>
        <v>0</v>
      </c>
      <c r="AS12" s="93"/>
      <c r="AT12" s="109">
        <f t="shared" ref="AT12" si="24">AT11+AT9+AT7</f>
        <v>0</v>
      </c>
      <c r="AU12" s="93"/>
      <c r="AV12" s="109">
        <f t="shared" ref="AV12" si="25">AV11+AV9+AV7</f>
        <v>0</v>
      </c>
      <c r="AW12" s="102"/>
      <c r="AX12" s="106" t="s">
        <v>163</v>
      </c>
      <c r="AY12" s="98"/>
      <c r="AZ12" s="89">
        <v>8</v>
      </c>
      <c r="BA12" s="283" t="str">
        <f t="shared" ca="1" si="1"/>
        <v>Salim</v>
      </c>
      <c r="BB12" s="266" t="str">
        <f t="shared" ca="1" si="2"/>
        <v>g</v>
      </c>
      <c r="BC12" s="98"/>
      <c r="BD12" s="98"/>
      <c r="BE12" s="98"/>
      <c r="BF12" s="98"/>
      <c r="BG12" s="98"/>
      <c r="BH12" s="98"/>
      <c r="BI12" s="98"/>
      <c r="BJ12" s="98"/>
      <c r="BK12" s="99"/>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row>
    <row r="13" spans="1:103" s="105" customFormat="1" ht="25" customHeight="1" x14ac:dyDescent="0.15">
      <c r="A13" s="299" t="s">
        <v>212</v>
      </c>
      <c r="B13" s="60"/>
      <c r="C13" s="59"/>
      <c r="D13" s="60"/>
      <c r="E13" s="59"/>
      <c r="F13" s="60"/>
      <c r="G13" s="59"/>
      <c r="H13" s="60"/>
      <c r="I13" s="59"/>
      <c r="J13" s="60"/>
      <c r="K13" s="59"/>
      <c r="L13" s="60"/>
      <c r="M13" s="61"/>
      <c r="N13" s="62"/>
      <c r="O13" s="59"/>
      <c r="P13" s="62"/>
      <c r="Q13" s="59"/>
      <c r="R13" s="62"/>
      <c r="S13" s="59"/>
      <c r="T13" s="62"/>
      <c r="U13" s="59"/>
      <c r="V13" s="62"/>
      <c r="W13" s="59"/>
      <c r="X13" s="62"/>
      <c r="Y13" s="61"/>
      <c r="Z13" s="63"/>
      <c r="AA13" s="64"/>
      <c r="AB13" s="63"/>
      <c r="AC13" s="64"/>
      <c r="AD13" s="63"/>
      <c r="AE13" s="64"/>
      <c r="AF13" s="63"/>
      <c r="AG13" s="64"/>
      <c r="AH13" s="63"/>
      <c r="AI13" s="64"/>
      <c r="AJ13" s="63"/>
      <c r="AK13" s="61"/>
      <c r="AL13" s="65"/>
      <c r="AM13" s="59"/>
      <c r="AN13" s="65"/>
      <c r="AO13" s="59"/>
      <c r="AP13" s="65"/>
      <c r="AQ13" s="59"/>
      <c r="AR13" s="65"/>
      <c r="AS13" s="59"/>
      <c r="AT13" s="65"/>
      <c r="AU13" s="59"/>
      <c r="AV13" s="66"/>
      <c r="AW13" s="102"/>
      <c r="AX13" s="286" t="s">
        <v>212</v>
      </c>
      <c r="AY13" s="103"/>
      <c r="AZ13" s="89">
        <v>9</v>
      </c>
      <c r="BA13" s="283" t="str">
        <f t="shared" ca="1" si="1"/>
        <v>Willy</v>
      </c>
      <c r="BB13" s="266" t="str">
        <f t="shared" ca="1" si="2"/>
        <v>g</v>
      </c>
      <c r="BC13" s="103"/>
      <c r="BD13" s="103"/>
      <c r="BE13" s="103"/>
      <c r="BF13" s="103"/>
      <c r="BG13" s="103"/>
      <c r="BH13" s="103"/>
      <c r="BI13" s="103"/>
      <c r="BJ13" s="103"/>
      <c r="BK13" s="104"/>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row>
    <row r="14" spans="1:103" s="100" customFormat="1" ht="39" customHeight="1" thickBot="1" x14ac:dyDescent="0.2">
      <c r="A14" s="300" t="s">
        <v>213</v>
      </c>
      <c r="B14" s="268" t="str">
        <f t="shared" ref="B14:D14" si="26">IF(B13="","",IF(AND(B35-3&lt;=B34,B34&lt;=B35+3),1,0))</f>
        <v/>
      </c>
      <c r="C14" s="267"/>
      <c r="D14" s="268" t="str">
        <f t="shared" si="26"/>
        <v/>
      </c>
      <c r="E14" s="267"/>
      <c r="F14" s="268" t="str">
        <f t="shared" ref="F14" si="27">IF(F13="","",IF(AND(F35-3&lt;=F34,F34&lt;=F35+3),1,0))</f>
        <v/>
      </c>
      <c r="G14" s="267"/>
      <c r="H14" s="268" t="str">
        <f t="shared" ref="H14" si="28">IF(H13="","",IF(AND(H35-3&lt;=H34,H34&lt;=H35+3),1,0))</f>
        <v/>
      </c>
      <c r="I14" s="267"/>
      <c r="J14" s="268" t="str">
        <f t="shared" ref="J14" si="29">IF(J13="","",IF(AND(J35-3&lt;=J34,J34&lt;=J35+3),1,0))</f>
        <v/>
      </c>
      <c r="K14" s="267"/>
      <c r="L14" s="268" t="str">
        <f t="shared" ref="L14" si="30">IF(L13="","",IF(AND(L35-3&lt;=L34,L34&lt;=L35+3),1,0))</f>
        <v/>
      </c>
      <c r="M14" s="269"/>
      <c r="N14" s="270" t="str">
        <f t="shared" ref="N14" si="31">IF(N13="","",IF(AND(N35-3&lt;=N34,N34&lt;=N35+3),1,0))</f>
        <v/>
      </c>
      <c r="O14" s="267"/>
      <c r="P14" s="270" t="str">
        <f t="shared" ref="P14" si="32">IF(P13="","",IF(AND(P35-3&lt;=P34,P34&lt;=P35+3),1,0))</f>
        <v/>
      </c>
      <c r="Q14" s="267"/>
      <c r="R14" s="270" t="str">
        <f t="shared" ref="R14" si="33">IF(R13="","",IF(AND(R35-3&lt;=R34,R34&lt;=R35+3),1,0))</f>
        <v/>
      </c>
      <c r="S14" s="267"/>
      <c r="T14" s="270" t="str">
        <f t="shared" ref="T14" si="34">IF(T13="","",IF(AND(T35-3&lt;=T34,T34&lt;=T35+3),1,0))</f>
        <v/>
      </c>
      <c r="U14" s="267"/>
      <c r="V14" s="270" t="str">
        <f t="shared" ref="V14" si="35">IF(V13="","",IF(AND(V35-3&lt;=V34,V34&lt;=V35+3),1,0))</f>
        <v/>
      </c>
      <c r="W14" s="267"/>
      <c r="X14" s="270" t="str">
        <f t="shared" ref="X14" si="36">IF(X13="","",IF(AND(X35-3&lt;=X34,X34&lt;=X35+3),1,0))</f>
        <v/>
      </c>
      <c r="Y14" s="269"/>
      <c r="Z14" s="271" t="str">
        <f t="shared" ref="Z14" si="37">IF(Z13="","",IF(AND(Z35-3&lt;=Z34,Z34&lt;=Z35+3),1,0))</f>
        <v/>
      </c>
      <c r="AA14" s="267"/>
      <c r="AB14" s="271" t="str">
        <f t="shared" ref="AB14" si="38">IF(AB13="","",IF(AND(AB35-3&lt;=AB34,AB34&lt;=AB35+3),1,0))</f>
        <v/>
      </c>
      <c r="AC14" s="267"/>
      <c r="AD14" s="271" t="str">
        <f t="shared" ref="AD14" si="39">IF(AD13="","",IF(AND(AD35-3&lt;=AD34,AD34&lt;=AD35+3),1,0))</f>
        <v/>
      </c>
      <c r="AE14" s="267"/>
      <c r="AF14" s="271" t="str">
        <f t="shared" ref="AF14" si="40">IF(AF13="","",IF(AND(AF35-3&lt;=AF34,AF34&lt;=AF35+3),1,0))</f>
        <v/>
      </c>
      <c r="AG14" s="267"/>
      <c r="AH14" s="271" t="str">
        <f t="shared" ref="AH14" si="41">IF(AH13="","",IF(AND(AH35-3&lt;=AH34,AH34&lt;=AH35+3),1,0))</f>
        <v/>
      </c>
      <c r="AI14" s="267"/>
      <c r="AJ14" s="271" t="str">
        <f t="shared" ref="AJ14" si="42">IF(AJ13="","",IF(AND(AJ35-3&lt;=AJ34,AJ34&lt;=AJ35+3),1,0))</f>
        <v/>
      </c>
      <c r="AK14" s="269"/>
      <c r="AL14" s="272" t="str">
        <f t="shared" ref="AL14" si="43">IF(AL13="","",IF(AND(AL35-3&lt;=AL34,AL34&lt;=AL35+3),1,0))</f>
        <v/>
      </c>
      <c r="AM14" s="267"/>
      <c r="AN14" s="272" t="str">
        <f t="shared" ref="AN14" si="44">IF(AN13="","",IF(AND(AN35-3&lt;=AN34,AN34&lt;=AN35+3),1,0))</f>
        <v/>
      </c>
      <c r="AO14" s="267"/>
      <c r="AP14" s="272" t="str">
        <f t="shared" ref="AP14" si="45">IF(AP13="","",IF(AND(AP35-3&lt;=AP34,AP34&lt;=AP35+3),1,0))</f>
        <v/>
      </c>
      <c r="AQ14" s="267"/>
      <c r="AR14" s="272" t="str">
        <f t="shared" ref="AR14" si="46">IF(AR13="","",IF(AND(AR35-3&lt;=AR34,AR34&lt;=AR35+3),1,0))</f>
        <v/>
      </c>
      <c r="AS14" s="267"/>
      <c r="AT14" s="272" t="str">
        <f t="shared" ref="AT14" si="47">IF(AT13="","",IF(AND(AT35-3&lt;=AT34,AT34&lt;=AT35+3),1,0))</f>
        <v/>
      </c>
      <c r="AU14" s="267"/>
      <c r="AV14" s="273" t="str">
        <f t="shared" ref="AV14" si="48">IF(AV13="","",IF(AND(AV35-3&lt;=AV34,AV34&lt;=AV35+3),1,0))</f>
        <v/>
      </c>
      <c r="AW14" s="110"/>
      <c r="AX14" s="287" t="s">
        <v>213</v>
      </c>
      <c r="AY14" s="98"/>
      <c r="AZ14" s="89">
        <v>10</v>
      </c>
      <c r="BA14" s="283" t="str">
        <f t="shared" ca="1" si="1"/>
        <v>mickael</v>
      </c>
      <c r="BB14" s="266">
        <f t="shared" ca="1" si="2"/>
        <v>0</v>
      </c>
      <c r="BC14" s="98"/>
      <c r="BD14" s="98"/>
      <c r="BE14" s="98"/>
      <c r="BF14" s="98"/>
      <c r="BG14" s="98"/>
      <c r="BH14" s="98"/>
      <c r="BI14" s="98"/>
      <c r="BJ14" s="98"/>
      <c r="BK14" s="99"/>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row>
    <row r="15" spans="1:103" s="105" customFormat="1" ht="31" customHeight="1" thickBot="1" x14ac:dyDescent="0.2">
      <c r="A15" s="111" t="s">
        <v>182</v>
      </c>
      <c r="B15" s="112" t="str">
        <f ca="1">IFERROR(IF(B5="g",VLOOKUP(B12,DEBUT!$K$5:$M$35,3,TRUE),VLOOKUP(B12,DEBUT!$L$5:$M$35,2,TRUE)),"")</f>
        <v/>
      </c>
      <c r="C15" s="113"/>
      <c r="D15" s="112" t="str">
        <f ca="1">IFERROR(IF(D5="g",VLOOKUP(D12,DEBUT!$K$5:$M$35,3,TRUE),VLOOKUP(D12,DEBUT!$L$5:$M$35,2,TRUE)),"")</f>
        <v/>
      </c>
      <c r="E15" s="113"/>
      <c r="F15" s="112" t="str">
        <f ca="1">IFERROR(IF(F5="g",VLOOKUP(F12,DEBUT!$K$5:$M$35,3,TRUE),VLOOKUP(F12,DEBUT!$L$5:$M$35,2,TRUE)),"")</f>
        <v/>
      </c>
      <c r="G15" s="113"/>
      <c r="H15" s="112" t="str">
        <f ca="1">IFERROR(IF(H5="g",VLOOKUP(H12,DEBUT!$K$5:$M$35,3,TRUE),VLOOKUP(H12,DEBUT!$L$5:$M$35,2,TRUE)),"")</f>
        <v/>
      </c>
      <c r="I15" s="113"/>
      <c r="J15" s="112" t="str">
        <f ca="1">IFERROR(IF(J5="g",VLOOKUP(J12,DEBUT!$K$5:$M$35,3,TRUE),VLOOKUP(J12,DEBUT!$L$5:$M$35,2,TRUE)),"")</f>
        <v/>
      </c>
      <c r="K15" s="113"/>
      <c r="L15" s="114" t="str">
        <f ca="1">IFERROR(IF(L5="g",VLOOKUP(L12,DEBUT!$K$5:$M$35,3,TRUE),VLOOKUP(L12,DEBUT!$L$5:$M$35,2,TRUE)),"")</f>
        <v/>
      </c>
      <c r="M15" s="115"/>
      <c r="N15" s="116" t="str">
        <f ca="1">IFERROR(IF(N5="g",VLOOKUP(N12,DEBUT!$K$5:$M$35,3,TRUE),VLOOKUP(N12,DEBUT!$L$5:$M$35,2,TRUE)),"")</f>
        <v/>
      </c>
      <c r="O15" s="113"/>
      <c r="P15" s="116" t="str">
        <f ca="1">IFERROR(IF(P5="g",VLOOKUP(P12,DEBUT!$K$5:$M$35,3,TRUE),VLOOKUP(P12,DEBUT!$L$5:$M$35,2,TRUE)),"")</f>
        <v/>
      </c>
      <c r="Q15" s="113"/>
      <c r="R15" s="116" t="str">
        <f ca="1">IFERROR(IF(R5="g",VLOOKUP(R12,DEBUT!$K$5:$M$35,3,TRUE),VLOOKUP(R12,DEBUT!$L$5:$M$35,2,TRUE)),"")</f>
        <v/>
      </c>
      <c r="S15" s="113"/>
      <c r="T15" s="116" t="str">
        <f ca="1">IFERROR(IF(T5="g",VLOOKUP(T12,DEBUT!$K$5:$M$35,3,TRUE),VLOOKUP(T12,DEBUT!$L$5:$M$35,2,TRUE)),"")</f>
        <v/>
      </c>
      <c r="U15" s="113"/>
      <c r="V15" s="116" t="str">
        <f ca="1">IFERROR(IF(V5="g",VLOOKUP(V12,DEBUT!$K$5:$M$35,3,TRUE),VLOOKUP(V12,DEBUT!$L$5:$M$35,2,TRUE)),"")</f>
        <v/>
      </c>
      <c r="W15" s="113"/>
      <c r="X15" s="116" t="str">
        <f ca="1">IFERROR(IF(X5="g",VLOOKUP(X12,DEBUT!$K$5:$M$35,3,TRUE),VLOOKUP(X12,DEBUT!$L$5:$M$35,2,TRUE)),"")</f>
        <v/>
      </c>
      <c r="Y15" s="115"/>
      <c r="Z15" s="117" t="str">
        <f ca="1">IFERROR(IF(Z5="g",VLOOKUP(Z12,DEBUT!$K$5:$M$35,3,TRUE),VLOOKUP(Z12,DEBUT!$L$5:$M$35,2,TRUE)),"")</f>
        <v/>
      </c>
      <c r="AA15" s="118"/>
      <c r="AB15" s="117" t="str">
        <f ca="1">IFERROR(IF(AB5="g",VLOOKUP(AB12,DEBUT!$K$5:$M$35,3,TRUE),VLOOKUP(AB12,DEBUT!$L$5:$M$35,2,TRUE)),"")</f>
        <v/>
      </c>
      <c r="AC15" s="118"/>
      <c r="AD15" s="117" t="str">
        <f ca="1">IFERROR(IF(AD5="g",VLOOKUP(AD12,DEBUT!$K$5:$M$35,3,TRUE),VLOOKUP(AD12,DEBUT!$L$5:$M$35,2,TRUE)),"")</f>
        <v/>
      </c>
      <c r="AE15" s="118"/>
      <c r="AF15" s="117" t="str">
        <f ca="1">IFERROR(IF(AF5="g",VLOOKUP(AF12,DEBUT!$K$5:$M$35,3,TRUE),VLOOKUP(AF12,DEBUT!$L$5:$M$35,2,TRUE)),"")</f>
        <v/>
      </c>
      <c r="AG15" s="118"/>
      <c r="AH15" s="117" t="str">
        <f ca="1">IFERROR(IF(AH5="g",VLOOKUP(AH12,DEBUT!$K$5:$M$35,3,TRUE),VLOOKUP(AH12,DEBUT!$L$5:$M$35,2,TRUE)),"")</f>
        <v/>
      </c>
      <c r="AI15" s="118"/>
      <c r="AJ15" s="117" t="str">
        <f ca="1">IFERROR(IF(AJ5="g",VLOOKUP(AJ12,DEBUT!$K$5:$M$35,3,TRUE),VLOOKUP(AJ12,DEBUT!$L$5:$M$35,2,TRUE)),"")</f>
        <v/>
      </c>
      <c r="AK15" s="115"/>
      <c r="AL15" s="119" t="str">
        <f ca="1">IFERROR(IF(AL5="g",VLOOKUP(AL12,DEBUT!$K$5:$M$35,3,TRUE),VLOOKUP(AL12,DEBUT!$L$5:$M$35,2,TRUE)),"")</f>
        <v/>
      </c>
      <c r="AM15" s="113"/>
      <c r="AN15" s="119" t="str">
        <f ca="1">IFERROR(IF(AN5="g",VLOOKUP(AN12,DEBUT!$K$5:$M$35,3,TRUE),VLOOKUP(AN12,DEBUT!$L$5:$M$35,2,TRUE)),"")</f>
        <v/>
      </c>
      <c r="AO15" s="113"/>
      <c r="AP15" s="119" t="str">
        <f ca="1">IFERROR(IF(AP5="g",VLOOKUP(AP12,DEBUT!$K$5:$M$35,3,TRUE),VLOOKUP(AP12,DEBUT!$L$5:$M$35,2,TRUE)),"")</f>
        <v/>
      </c>
      <c r="AQ15" s="113"/>
      <c r="AR15" s="119" t="str">
        <f ca="1">IFERROR(IF(AR5="g",VLOOKUP(AR12,DEBUT!$K$5:$M$35,3,TRUE),VLOOKUP(AR12,DEBUT!$L$5:$M$35,2,TRUE)),"")</f>
        <v/>
      </c>
      <c r="AS15" s="113"/>
      <c r="AT15" s="119" t="str">
        <f ca="1">IFERROR(IF(AT5="g",VLOOKUP(AT12,DEBUT!$K$5:$M$35,3,TRUE),VLOOKUP(AT12,DEBUT!$L$5:$M$35,2,TRUE)),"")</f>
        <v/>
      </c>
      <c r="AU15" s="113"/>
      <c r="AV15" s="120" t="str">
        <f ca="1">IFERROR(IF(AV5="g",VLOOKUP(AV12,DEBUT!$K$5:$M$35,3,TRUE),VLOOKUP(AV12,DEBUT!$L$5:$M$35,2,TRUE)),"")</f>
        <v/>
      </c>
      <c r="AW15" s="102"/>
      <c r="AX15" s="111" t="s">
        <v>182</v>
      </c>
      <c r="AY15" s="103"/>
      <c r="AZ15" s="89">
        <v>11</v>
      </c>
      <c r="BA15" s="283" t="str">
        <f t="shared" ca="1" si="1"/>
        <v>mika</v>
      </c>
      <c r="BB15" s="266">
        <f t="shared" ca="1" si="2"/>
        <v>0</v>
      </c>
      <c r="BC15" s="103"/>
      <c r="BD15" s="103"/>
      <c r="BE15" s="103"/>
      <c r="BF15" s="103"/>
      <c r="BG15" s="103"/>
      <c r="BH15" s="103"/>
      <c r="BI15" s="103"/>
      <c r="BJ15" s="103"/>
      <c r="BK15" s="104"/>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row>
    <row r="16" spans="1:103" s="100" customFormat="1" ht="89" customHeight="1" x14ac:dyDescent="0.2">
      <c r="A16" s="121"/>
      <c r="B16" s="315">
        <v>1</v>
      </c>
      <c r="C16" s="315"/>
      <c r="D16" s="315"/>
      <c r="E16" s="315"/>
      <c r="F16" s="316"/>
      <c r="G16" s="122"/>
      <c r="H16" s="315">
        <v>2</v>
      </c>
      <c r="I16" s="315"/>
      <c r="J16" s="315"/>
      <c r="K16" s="315"/>
      <c r="L16" s="316"/>
      <c r="M16" s="122"/>
      <c r="N16" s="315">
        <v>3</v>
      </c>
      <c r="O16" s="315"/>
      <c r="P16" s="315"/>
      <c r="Q16" s="315"/>
      <c r="R16" s="316"/>
      <c r="S16" s="122"/>
      <c r="T16" s="315">
        <v>4</v>
      </c>
      <c r="U16" s="315"/>
      <c r="V16" s="315"/>
      <c r="W16" s="315"/>
      <c r="X16" s="316"/>
      <c r="Y16" s="122"/>
      <c r="Z16" s="315">
        <v>5</v>
      </c>
      <c r="AA16" s="315"/>
      <c r="AB16" s="315"/>
      <c r="AC16" s="315"/>
      <c r="AD16" s="316"/>
      <c r="AE16" s="122"/>
      <c r="AF16" s="315">
        <v>6</v>
      </c>
      <c r="AG16" s="315"/>
      <c r="AH16" s="315"/>
      <c r="AI16" s="315"/>
      <c r="AJ16" s="316"/>
      <c r="AK16" s="122"/>
      <c r="AL16" s="315">
        <v>7</v>
      </c>
      <c r="AM16" s="315"/>
      <c r="AN16" s="315"/>
      <c r="AO16" s="315"/>
      <c r="AP16" s="316"/>
      <c r="AQ16" s="122"/>
      <c r="AR16" s="315">
        <v>8</v>
      </c>
      <c r="AS16" s="315"/>
      <c r="AT16" s="315"/>
      <c r="AU16" s="315"/>
      <c r="AV16" s="316"/>
      <c r="AW16" s="123"/>
      <c r="AX16" s="124"/>
      <c r="AY16" s="98"/>
      <c r="AZ16" s="89">
        <v>12</v>
      </c>
      <c r="BA16" s="283">
        <f t="shared" ca="1" si="1"/>
        <v>0</v>
      </c>
      <c r="BB16" s="266">
        <f t="shared" ca="1" si="2"/>
        <v>0</v>
      </c>
      <c r="BC16" s="98"/>
      <c r="BD16" s="98"/>
      <c r="BE16" s="98"/>
      <c r="BF16" s="98"/>
      <c r="BG16" s="98"/>
      <c r="BH16" s="98"/>
      <c r="BI16" s="98"/>
      <c r="BJ16" s="98"/>
      <c r="BK16" s="99"/>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row>
    <row r="17" spans="1:103" s="105" customFormat="1" ht="31" customHeight="1" thickBot="1" x14ac:dyDescent="0.2">
      <c r="A17" s="125" t="s">
        <v>218</v>
      </c>
      <c r="B17" s="126" t="s">
        <v>206</v>
      </c>
      <c r="C17" s="126"/>
      <c r="D17" s="126" t="s">
        <v>197</v>
      </c>
      <c r="E17" s="126"/>
      <c r="F17" s="126" t="s">
        <v>193</v>
      </c>
      <c r="G17" s="126"/>
      <c r="H17" s="126" t="s">
        <v>191</v>
      </c>
      <c r="I17" s="126" t="s">
        <v>192</v>
      </c>
      <c r="J17" s="126" t="s">
        <v>192</v>
      </c>
      <c r="K17" s="126"/>
      <c r="L17" s="126" t="s">
        <v>193</v>
      </c>
      <c r="M17" s="126"/>
      <c r="N17" s="126" t="s">
        <v>195</v>
      </c>
      <c r="O17" s="126"/>
      <c r="P17" s="126" t="s">
        <v>214</v>
      </c>
      <c r="Q17" s="126"/>
      <c r="R17" s="126" t="s">
        <v>215</v>
      </c>
      <c r="S17" s="126"/>
      <c r="T17" s="126" t="s">
        <v>194</v>
      </c>
      <c r="U17" s="126"/>
      <c r="V17" s="126" t="s">
        <v>192</v>
      </c>
      <c r="W17" s="126"/>
      <c r="X17" s="126" t="s">
        <v>217</v>
      </c>
      <c r="Y17" s="126"/>
      <c r="Z17" s="126" t="s">
        <v>191</v>
      </c>
      <c r="AA17" s="126"/>
      <c r="AB17" s="126" t="s">
        <v>205</v>
      </c>
      <c r="AC17" s="126"/>
      <c r="AD17" s="126" t="s">
        <v>199</v>
      </c>
      <c r="AE17" s="126"/>
      <c r="AF17" s="126" t="s">
        <v>206</v>
      </c>
      <c r="AG17" s="126"/>
      <c r="AH17" s="126" t="s">
        <v>196</v>
      </c>
      <c r="AI17" s="126"/>
      <c r="AJ17" s="126" t="s">
        <v>193</v>
      </c>
      <c r="AK17" s="126"/>
      <c r="AL17" s="126" t="s">
        <v>195</v>
      </c>
      <c r="AM17" s="126"/>
      <c r="AN17" s="126" t="s">
        <v>192</v>
      </c>
      <c r="AO17" s="126"/>
      <c r="AP17" s="126" t="s">
        <v>217</v>
      </c>
      <c r="AQ17" s="126"/>
      <c r="AR17" s="126" t="s">
        <v>191</v>
      </c>
      <c r="AS17" s="126"/>
      <c r="AT17" s="126" t="s">
        <v>205</v>
      </c>
      <c r="AU17" s="126"/>
      <c r="AV17" s="126" t="s">
        <v>198</v>
      </c>
      <c r="AW17" s="127"/>
      <c r="AX17" s="128"/>
      <c r="AY17" s="103"/>
      <c r="AZ17" s="89">
        <v>13</v>
      </c>
      <c r="BA17" s="284">
        <f t="shared" ca="1" si="1"/>
        <v>0</v>
      </c>
      <c r="BB17" s="266">
        <f t="shared" ca="1" si="2"/>
        <v>0</v>
      </c>
      <c r="BC17" s="103"/>
      <c r="BD17" s="103"/>
      <c r="BE17" s="103"/>
      <c r="BF17" s="103"/>
      <c r="BG17" s="103"/>
      <c r="BH17" s="103"/>
      <c r="BI17" s="103"/>
      <c r="BJ17" s="103"/>
      <c r="BK17" s="104"/>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row>
    <row r="18" spans="1:103" s="100" customFormat="1" ht="29" customHeight="1" x14ac:dyDescent="0.15">
      <c r="A18" s="288" t="s">
        <v>185</v>
      </c>
      <c r="B18" s="274"/>
      <c r="C18" s="275"/>
      <c r="D18" s="274"/>
      <c r="E18" s="275"/>
      <c r="F18" s="274"/>
      <c r="G18" s="275"/>
      <c r="H18" s="274"/>
      <c r="I18" s="275"/>
      <c r="J18" s="274"/>
      <c r="K18" s="275"/>
      <c r="L18" s="276"/>
      <c r="M18" s="277"/>
      <c r="N18" s="278"/>
      <c r="O18" s="275"/>
      <c r="P18" s="278"/>
      <c r="Q18" s="275"/>
      <c r="R18" s="278"/>
      <c r="S18" s="275"/>
      <c r="T18" s="278"/>
      <c r="U18" s="275"/>
      <c r="V18" s="278"/>
      <c r="W18" s="275"/>
      <c r="X18" s="278"/>
      <c r="Y18" s="277"/>
      <c r="Z18" s="279"/>
      <c r="AA18" s="275"/>
      <c r="AB18" s="279"/>
      <c r="AC18" s="275"/>
      <c r="AD18" s="279"/>
      <c r="AE18" s="275"/>
      <c r="AF18" s="279"/>
      <c r="AG18" s="275"/>
      <c r="AH18" s="279"/>
      <c r="AI18" s="275"/>
      <c r="AJ18" s="279"/>
      <c r="AK18" s="277"/>
      <c r="AL18" s="280"/>
      <c r="AM18" s="275"/>
      <c r="AN18" s="280"/>
      <c r="AO18" s="275"/>
      <c r="AP18" s="280"/>
      <c r="AQ18" s="275"/>
      <c r="AR18" s="280"/>
      <c r="AS18" s="275"/>
      <c r="AT18" s="280"/>
      <c r="AU18" s="275"/>
      <c r="AV18" s="280"/>
      <c r="AW18" s="129"/>
      <c r="AX18" s="292" t="s">
        <v>185</v>
      </c>
      <c r="AY18" s="98"/>
      <c r="AZ18" s="89">
        <v>14</v>
      </c>
      <c r="BA18" s="284">
        <f t="shared" ca="1" si="1"/>
        <v>0</v>
      </c>
      <c r="BB18" s="266">
        <f t="shared" ca="1" si="2"/>
        <v>0</v>
      </c>
      <c r="BC18" s="98"/>
      <c r="BD18" s="98"/>
      <c r="BE18" s="98"/>
      <c r="BF18" s="98"/>
      <c r="BG18" s="98"/>
      <c r="BH18" s="98"/>
      <c r="BI18" s="98"/>
      <c r="BJ18" s="98"/>
      <c r="BK18" s="99"/>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row>
    <row r="19" spans="1:103" s="105" customFormat="1" ht="42" customHeight="1" x14ac:dyDescent="0.15">
      <c r="A19" s="289" t="s">
        <v>219</v>
      </c>
      <c r="B19" s="274"/>
      <c r="C19" s="275"/>
      <c r="D19" s="274"/>
      <c r="E19" s="275"/>
      <c r="F19" s="274"/>
      <c r="G19" s="275"/>
      <c r="H19" s="274"/>
      <c r="I19" s="275"/>
      <c r="J19" s="274"/>
      <c r="K19" s="275"/>
      <c r="L19" s="276"/>
      <c r="M19" s="277"/>
      <c r="N19" s="278"/>
      <c r="O19" s="275"/>
      <c r="P19" s="278"/>
      <c r="Q19" s="275"/>
      <c r="R19" s="278"/>
      <c r="S19" s="275"/>
      <c r="T19" s="278"/>
      <c r="U19" s="275"/>
      <c r="V19" s="278"/>
      <c r="W19" s="275"/>
      <c r="X19" s="278"/>
      <c r="Y19" s="277"/>
      <c r="Z19" s="279"/>
      <c r="AA19" s="275"/>
      <c r="AB19" s="279"/>
      <c r="AC19" s="275"/>
      <c r="AD19" s="279"/>
      <c r="AE19" s="275"/>
      <c r="AF19" s="279"/>
      <c r="AG19" s="275"/>
      <c r="AH19" s="279"/>
      <c r="AI19" s="275"/>
      <c r="AJ19" s="279"/>
      <c r="AK19" s="277"/>
      <c r="AL19" s="280"/>
      <c r="AM19" s="275"/>
      <c r="AN19" s="280"/>
      <c r="AO19" s="275"/>
      <c r="AP19" s="280"/>
      <c r="AQ19" s="275"/>
      <c r="AR19" s="280"/>
      <c r="AS19" s="275"/>
      <c r="AT19" s="280"/>
      <c r="AU19" s="275"/>
      <c r="AV19" s="280"/>
      <c r="AW19" s="103"/>
      <c r="AX19" s="293" t="s">
        <v>219</v>
      </c>
      <c r="AY19" s="103"/>
      <c r="AZ19" s="89">
        <v>15</v>
      </c>
      <c r="BA19" s="284">
        <f t="shared" ca="1" si="1"/>
        <v>0</v>
      </c>
      <c r="BB19" s="266">
        <f t="shared" ca="1" si="2"/>
        <v>0</v>
      </c>
      <c r="BC19" s="103"/>
      <c r="BD19" s="103"/>
      <c r="BE19" s="103"/>
      <c r="BF19" s="103"/>
      <c r="BG19" s="103"/>
      <c r="BH19" s="103"/>
      <c r="BI19" s="103"/>
      <c r="BJ19" s="103"/>
      <c r="BK19" s="104"/>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row>
    <row r="20" spans="1:103" s="100" customFormat="1" ht="38" customHeight="1" x14ac:dyDescent="0.15">
      <c r="A20" s="290" t="s">
        <v>186</v>
      </c>
      <c r="B20" s="130" t="str">
        <f ca="1">IFERROR(IF($BL41=0,"",$BL41),"??")</f>
        <v>??</v>
      </c>
      <c r="C20" s="131"/>
      <c r="D20" s="130" t="str">
        <f ca="1">IFERROR(IF($BL42=0,"",$BL42),"??")</f>
        <v>??</v>
      </c>
      <c r="E20" s="131"/>
      <c r="F20" s="130" t="str">
        <f ca="1">IFERROR(IF($BL43=0,"",$BL43),"??")</f>
        <v>??</v>
      </c>
      <c r="G20" s="131"/>
      <c r="H20" s="130" t="str">
        <f ca="1">IFERROR(IF($BL44=0,"",$BL44),"??")</f>
        <v>??</v>
      </c>
      <c r="I20" s="131"/>
      <c r="J20" s="130" t="str">
        <f ca="1">IFERROR(IF($BL45=0,"",$BL45),"??")</f>
        <v>??</v>
      </c>
      <c r="K20" s="131"/>
      <c r="L20" s="132" t="str">
        <f ca="1">IFERROR(IF($BL46=0,"",$BL46),"??")</f>
        <v>??</v>
      </c>
      <c r="M20" s="133"/>
      <c r="N20" s="134" t="str">
        <f ca="1">IFERROR(IF($BL47=0,"",$BL47),"??")</f>
        <v>??</v>
      </c>
      <c r="O20" s="131"/>
      <c r="P20" s="134" t="str">
        <f ca="1">IFERROR(IF($BL48=0,"",$BL48),"??")</f>
        <v>??</v>
      </c>
      <c r="Q20" s="131"/>
      <c r="R20" s="134" t="str">
        <f ca="1">IFERROR(IF($BL49=0,"",$BL49),"??")</f>
        <v>??</v>
      </c>
      <c r="S20" s="131"/>
      <c r="T20" s="134" t="str">
        <f ca="1">IFERROR(IF($BL50=0,"",$BL50),"??")</f>
        <v>??</v>
      </c>
      <c r="U20" s="131"/>
      <c r="V20" s="134" t="str">
        <f ca="1">IFERROR(IF($BL51=0,"",$BL51),"??")</f>
        <v>??</v>
      </c>
      <c r="W20" s="131"/>
      <c r="X20" s="134" t="str">
        <f ca="1">IFERROR(IF($BL52=0,"",$BL52),"??")</f>
        <v>??</v>
      </c>
      <c r="Y20" s="133"/>
      <c r="Z20" s="135" t="str">
        <f ca="1">IFERROR(IF($BL53=0,"",$BL53),"??")</f>
        <v>??</v>
      </c>
      <c r="AA20" s="131"/>
      <c r="AB20" s="135" t="str">
        <f ca="1">IFERROR(IF($BL54=0,"",$BL54),"??")</f>
        <v>??</v>
      </c>
      <c r="AC20" s="131"/>
      <c r="AD20" s="135" t="str">
        <f ca="1">IFERROR(IF($BL55=0,"",$BL55),"??")</f>
        <v>??</v>
      </c>
      <c r="AE20" s="131"/>
      <c r="AF20" s="135" t="str">
        <f ca="1">IFERROR(IF($BL56=0,"",$BL56),"??")</f>
        <v>??</v>
      </c>
      <c r="AG20" s="131"/>
      <c r="AH20" s="135" t="str">
        <f ca="1">IFERROR(IF($BL57=0,"",$BL57),"??")</f>
        <v>??</v>
      </c>
      <c r="AI20" s="131"/>
      <c r="AJ20" s="135" t="str">
        <f ca="1">IFERROR(IF($BL58=0,"",$BL58),"??")</f>
        <v>??</v>
      </c>
      <c r="AK20" s="133"/>
      <c r="AL20" s="136" t="str">
        <f ca="1">IFERROR(IF($BL59=0,"",$BL59),"??")</f>
        <v>??</v>
      </c>
      <c r="AM20" s="131"/>
      <c r="AN20" s="136" t="str">
        <f ca="1">IFERROR(IF($BL60=0,"",$BL60),"??")</f>
        <v>??</v>
      </c>
      <c r="AO20" s="131"/>
      <c r="AP20" s="136" t="str">
        <f ca="1">IFERROR(IF($BL61=0,"",$BL61),"??")</f>
        <v>??</v>
      </c>
      <c r="AQ20" s="131"/>
      <c r="AR20" s="136" t="str">
        <f ca="1">IFERROR(IF($BL62=0,"",$BL62),"??")</f>
        <v>??</v>
      </c>
      <c r="AS20" s="131"/>
      <c r="AT20" s="136" t="str">
        <f ca="1">IFERROR(IF($BL63=0,"",$BL63),"??")</f>
        <v>??</v>
      </c>
      <c r="AU20" s="131"/>
      <c r="AV20" s="136" t="str">
        <f ca="1">IFERROR(IF($BL64=0,"",$BL64),"??")</f>
        <v>??</v>
      </c>
      <c r="AW20" s="127"/>
      <c r="AX20" s="294" t="s">
        <v>186</v>
      </c>
      <c r="AY20" s="98"/>
      <c r="AZ20" s="89">
        <v>16</v>
      </c>
      <c r="BA20" s="284">
        <f t="shared" ca="1" si="1"/>
        <v>0</v>
      </c>
      <c r="BB20" s="266">
        <f t="shared" ca="1" si="2"/>
        <v>0</v>
      </c>
      <c r="BC20" s="98"/>
      <c r="BD20" s="98"/>
      <c r="BE20" s="98"/>
      <c r="BF20" s="98"/>
      <c r="BG20" s="98"/>
      <c r="BH20" s="98"/>
      <c r="BI20" s="98"/>
      <c r="BJ20" s="98"/>
      <c r="BK20" s="99"/>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row>
    <row r="21" spans="1:103" s="145" customFormat="1" ht="20" customHeight="1" thickBot="1" x14ac:dyDescent="0.25">
      <c r="A21" s="291" t="s">
        <v>169</v>
      </c>
      <c r="B21" s="137">
        <f ca="1">IFERROR(VLOOKUP(B20,DEBUT!$O$5:$P$11,2,FALSE),"")</f>
        <v>0</v>
      </c>
      <c r="C21" s="138"/>
      <c r="D21" s="137">
        <f ca="1">IFERROR(VLOOKUP(D20,DEBUT!$O$5:$P$11,2,FALSE),"")</f>
        <v>0</v>
      </c>
      <c r="E21" s="138"/>
      <c r="F21" s="137">
        <f ca="1">IFERROR(VLOOKUP(F20,DEBUT!$O$5:$P$11,2,FALSE),"")</f>
        <v>0</v>
      </c>
      <c r="G21" s="138"/>
      <c r="H21" s="137">
        <f ca="1">IFERROR(VLOOKUP(H20,DEBUT!$O$5:$P$11,2,FALSE),"")</f>
        <v>0</v>
      </c>
      <c r="I21" s="138"/>
      <c r="J21" s="137">
        <f ca="1">IFERROR(VLOOKUP(J20,DEBUT!$O$5:$P$11,2,FALSE),"")</f>
        <v>0</v>
      </c>
      <c r="K21" s="138"/>
      <c r="L21" s="139">
        <f ca="1">IFERROR(VLOOKUP(L20,DEBUT!$O$5:$P$11,2,FALSE),"")</f>
        <v>0</v>
      </c>
      <c r="M21" s="140"/>
      <c r="N21" s="141">
        <f ca="1">IFERROR(VLOOKUP(N20,DEBUT!$O$5:$P$11,2,FALSE),"")</f>
        <v>0</v>
      </c>
      <c r="O21" s="138"/>
      <c r="P21" s="141">
        <f ca="1">IFERROR(VLOOKUP(P20,DEBUT!$O$5:$P$11,2,FALSE),"")</f>
        <v>0</v>
      </c>
      <c r="Q21" s="138"/>
      <c r="R21" s="141">
        <f ca="1">IFERROR(VLOOKUP(R20,DEBUT!$O$5:$P$11,2,FALSE),"")</f>
        <v>0</v>
      </c>
      <c r="S21" s="138"/>
      <c r="T21" s="141">
        <f ca="1">IFERROR(VLOOKUP(T20,DEBUT!$O$5:$P$11,2,FALSE),"")</f>
        <v>0</v>
      </c>
      <c r="U21" s="138"/>
      <c r="V21" s="141">
        <f ca="1">IFERROR(VLOOKUP(V20,DEBUT!$O$5:$P$11,2,FALSE),"")</f>
        <v>0</v>
      </c>
      <c r="W21" s="138"/>
      <c r="X21" s="141">
        <f ca="1">IFERROR(VLOOKUP(X20,DEBUT!$O$5:$P$11,2,FALSE),"")</f>
        <v>0</v>
      </c>
      <c r="Y21" s="140"/>
      <c r="Z21" s="142">
        <f ca="1">IFERROR(VLOOKUP(Z20,DEBUT!$O$5:$P$11,2,FALSE),"")</f>
        <v>0</v>
      </c>
      <c r="AA21" s="138"/>
      <c r="AB21" s="142">
        <f ca="1">IFERROR(VLOOKUP(AB20,DEBUT!$O$5:$P$11,2,FALSE),"")</f>
        <v>0</v>
      </c>
      <c r="AC21" s="138"/>
      <c r="AD21" s="142">
        <f ca="1">IFERROR(VLOOKUP(AD20,DEBUT!$O$5:$P$11,2,FALSE),"")</f>
        <v>0</v>
      </c>
      <c r="AE21" s="138"/>
      <c r="AF21" s="142">
        <f ca="1">IFERROR(VLOOKUP(AF20,DEBUT!$O$5:$P$11,2,FALSE),"")</f>
        <v>0</v>
      </c>
      <c r="AG21" s="138"/>
      <c r="AH21" s="142">
        <f ca="1">IFERROR(VLOOKUP(AH20,DEBUT!$O$5:$P$11,2,FALSE),"")</f>
        <v>0</v>
      </c>
      <c r="AI21" s="138"/>
      <c r="AJ21" s="142">
        <f ca="1">IFERROR(VLOOKUP(AJ20,DEBUT!$O$5:$P$11,2,FALSE),"")</f>
        <v>0</v>
      </c>
      <c r="AK21" s="140"/>
      <c r="AL21" s="143">
        <f ca="1">IFERROR(VLOOKUP(AL20,DEBUT!$O$5:$P$11,2,FALSE),"")</f>
        <v>0</v>
      </c>
      <c r="AM21" s="138"/>
      <c r="AN21" s="143">
        <f ca="1">IFERROR(VLOOKUP(AN20,DEBUT!$O$5:$P$11,2,FALSE),"")</f>
        <v>0</v>
      </c>
      <c r="AO21" s="138"/>
      <c r="AP21" s="143">
        <f ca="1">IFERROR(VLOOKUP(AP20,DEBUT!$O$5:$P$11,2,FALSE),"")</f>
        <v>0</v>
      </c>
      <c r="AQ21" s="138"/>
      <c r="AR21" s="143">
        <f ca="1">IFERROR(VLOOKUP(AR20,DEBUT!$O$5:$P$11,2,FALSE),"")</f>
        <v>0</v>
      </c>
      <c r="AS21" s="138"/>
      <c r="AT21" s="143">
        <f ca="1">IFERROR(VLOOKUP(AT20,DEBUT!$O$5:$P$11,2,FALSE),"")</f>
        <v>0</v>
      </c>
      <c r="AU21" s="138"/>
      <c r="AV21" s="143">
        <f ca="1">IFERROR(VLOOKUP(AV20,DEBUT!$O$5:$P$11,2,FALSE),"")</f>
        <v>0</v>
      </c>
      <c r="AW21" s="129"/>
      <c r="AX21" s="295" t="s">
        <v>169</v>
      </c>
      <c r="AY21" s="144"/>
      <c r="AZ21" s="89">
        <v>17</v>
      </c>
      <c r="BA21" s="284">
        <f t="shared" ca="1" si="1"/>
        <v>0</v>
      </c>
      <c r="BB21" s="266">
        <f t="shared" ca="1" si="2"/>
        <v>0</v>
      </c>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row>
    <row r="22" spans="1:103" s="145" customFormat="1" ht="51" customHeight="1" thickBot="1" x14ac:dyDescent="0.25">
      <c r="A22" s="296" t="s">
        <v>240</v>
      </c>
      <c r="B22" s="32"/>
      <c r="C22" s="27"/>
      <c r="D22" s="32"/>
      <c r="E22" s="27"/>
      <c r="F22" s="32"/>
      <c r="G22" s="27"/>
      <c r="H22" s="32"/>
      <c r="I22" s="27"/>
      <c r="J22" s="32"/>
      <c r="K22" s="27"/>
      <c r="L22" s="33"/>
      <c r="M22" s="25"/>
      <c r="N22" s="34"/>
      <c r="O22" s="27"/>
      <c r="P22" s="34"/>
      <c r="Q22" s="27"/>
      <c r="R22" s="34"/>
      <c r="S22" s="27"/>
      <c r="T22" s="34"/>
      <c r="U22" s="27"/>
      <c r="V22" s="34"/>
      <c r="W22" s="27"/>
      <c r="X22" s="34"/>
      <c r="Y22" s="25"/>
      <c r="Z22" s="26"/>
      <c r="AA22" s="27"/>
      <c r="AB22" s="26"/>
      <c r="AC22" s="27"/>
      <c r="AD22" s="26"/>
      <c r="AE22" s="27"/>
      <c r="AF22" s="26"/>
      <c r="AG22" s="27"/>
      <c r="AH22" s="26"/>
      <c r="AI22" s="27"/>
      <c r="AJ22" s="26"/>
      <c r="AK22" s="25"/>
      <c r="AL22" s="35"/>
      <c r="AM22" s="27"/>
      <c r="AN22" s="35"/>
      <c r="AO22" s="27"/>
      <c r="AP22" s="35"/>
      <c r="AQ22" s="27"/>
      <c r="AR22" s="35"/>
      <c r="AS22" s="27"/>
      <c r="AT22" s="35"/>
      <c r="AU22" s="27"/>
      <c r="AV22" s="35"/>
      <c r="AW22" s="91">
        <v>0</v>
      </c>
      <c r="AX22" s="296" t="s">
        <v>240</v>
      </c>
      <c r="AY22" s="146"/>
      <c r="AZ22" s="89">
        <v>18</v>
      </c>
      <c r="BA22" s="284">
        <f t="shared" ca="1" si="1"/>
        <v>0</v>
      </c>
      <c r="BB22" s="266">
        <f t="shared" ca="1" si="2"/>
        <v>0</v>
      </c>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row>
    <row r="23" spans="1:103" s="145" customFormat="1" ht="54" customHeight="1" thickBot="1" x14ac:dyDescent="0.25">
      <c r="A23" s="298" t="s">
        <v>171</v>
      </c>
      <c r="B23" s="147" t="str">
        <f ca="1">IFERROR(B15+B21+B22+B14,"")</f>
        <v/>
      </c>
      <c r="C23" s="148"/>
      <c r="D23" s="147" t="str">
        <f t="shared" ref="D23" ca="1" si="49">IFERROR(D15+D21+D22+D14,"")</f>
        <v/>
      </c>
      <c r="E23" s="148"/>
      <c r="F23" s="147" t="str">
        <f t="shared" ref="F23" ca="1" si="50">IFERROR(F15+F21+F22+F14,"")</f>
        <v/>
      </c>
      <c r="G23" s="148"/>
      <c r="H23" s="147" t="str">
        <f t="shared" ref="H23" ca="1" si="51">IFERROR(H15+H21+H22+H14,"")</f>
        <v/>
      </c>
      <c r="I23" s="148"/>
      <c r="J23" s="147" t="str">
        <f t="shared" ref="J23" ca="1" si="52">IFERROR(J15+J21+J22+J14,"")</f>
        <v/>
      </c>
      <c r="K23" s="148"/>
      <c r="L23" s="149" t="str">
        <f t="shared" ref="L23" ca="1" si="53">IFERROR(L15+L21+L22+L14,"")</f>
        <v/>
      </c>
      <c r="M23" s="150"/>
      <c r="N23" s="151" t="str">
        <f t="shared" ref="N23" ca="1" si="54">IFERROR(N15+N21+N22+N14,"")</f>
        <v/>
      </c>
      <c r="O23" s="148"/>
      <c r="P23" s="151" t="str">
        <f t="shared" ref="P23" ca="1" si="55">IFERROR(P15+P21+P22+P14,"")</f>
        <v/>
      </c>
      <c r="Q23" s="148"/>
      <c r="R23" s="151" t="str">
        <f t="shared" ref="R23" ca="1" si="56">IFERROR(R15+R21+R22+R14,"")</f>
        <v/>
      </c>
      <c r="S23" s="148"/>
      <c r="T23" s="151" t="str">
        <f t="shared" ref="T23" ca="1" si="57">IFERROR(T15+T21+T22+T14,"")</f>
        <v/>
      </c>
      <c r="U23" s="148"/>
      <c r="V23" s="151" t="str">
        <f t="shared" ref="V23" ca="1" si="58">IFERROR(V15+V21+V22+V14,"")</f>
        <v/>
      </c>
      <c r="W23" s="148"/>
      <c r="X23" s="151" t="str">
        <f t="shared" ref="X23" ca="1" si="59">IFERROR(X15+X21+X22+X14,"")</f>
        <v/>
      </c>
      <c r="Y23" s="150"/>
      <c r="Z23" s="152" t="str">
        <f t="shared" ref="Z23" ca="1" si="60">IFERROR(Z15+Z21+Z22+Z14,"")</f>
        <v/>
      </c>
      <c r="AA23" s="148"/>
      <c r="AB23" s="152" t="str">
        <f t="shared" ref="AB23" ca="1" si="61">IFERROR(AB15+AB21+AB22+AB14,"")</f>
        <v/>
      </c>
      <c r="AC23" s="148"/>
      <c r="AD23" s="152" t="str">
        <f t="shared" ref="AD23" ca="1" si="62">IFERROR(AD15+AD21+AD22+AD14,"")</f>
        <v/>
      </c>
      <c r="AE23" s="148"/>
      <c r="AF23" s="152" t="str">
        <f t="shared" ref="AF23" ca="1" si="63">IFERROR(AF15+AF21+AF22+AF14,"")</f>
        <v/>
      </c>
      <c r="AG23" s="148"/>
      <c r="AH23" s="152" t="str">
        <f t="shared" ref="AH23" ca="1" si="64">IFERROR(AH15+AH21+AH22+AH14,"")</f>
        <v/>
      </c>
      <c r="AI23" s="148"/>
      <c r="AJ23" s="152" t="str">
        <f t="shared" ref="AJ23" ca="1" si="65">IFERROR(AJ15+AJ21+AJ22+AJ14,"")</f>
        <v/>
      </c>
      <c r="AK23" s="150"/>
      <c r="AL23" s="153" t="str">
        <f t="shared" ref="AL23" ca="1" si="66">IFERROR(AL15+AL21+AL22+AL14,"")</f>
        <v/>
      </c>
      <c r="AM23" s="148"/>
      <c r="AN23" s="153" t="str">
        <f t="shared" ref="AN23" ca="1" si="67">IFERROR(AN15+AN21+AN22+AN14,"")</f>
        <v/>
      </c>
      <c r="AO23" s="148"/>
      <c r="AP23" s="153" t="str">
        <f t="shared" ref="AP23" ca="1" si="68">IFERROR(AP15+AP21+AP22+AP14,"")</f>
        <v/>
      </c>
      <c r="AQ23" s="148"/>
      <c r="AR23" s="153" t="str">
        <f t="shared" ref="AR23" ca="1" si="69">IFERROR(AR15+AR21+AR22+AR14,"")</f>
        <v/>
      </c>
      <c r="AS23" s="148"/>
      <c r="AT23" s="153" t="str">
        <f t="shared" ref="AT23" ca="1" si="70">IFERROR(AT15+AT21+AT22+AT14,"")</f>
        <v/>
      </c>
      <c r="AU23" s="148"/>
      <c r="AV23" s="153" t="str">
        <f t="shared" ref="AV23" ca="1" si="71">IFERROR(AV15+AV21+AV22+AV14,"")</f>
        <v/>
      </c>
      <c r="AW23" s="91"/>
      <c r="AX23" s="297" t="s">
        <v>171</v>
      </c>
      <c r="AY23" s="146"/>
      <c r="AZ23" s="89">
        <v>19</v>
      </c>
      <c r="BA23" s="285">
        <f t="shared" ca="1" si="1"/>
        <v>0</v>
      </c>
      <c r="BB23" s="266">
        <f t="shared" ca="1" si="2"/>
        <v>0</v>
      </c>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row>
    <row r="24" spans="1:103" s="145" customFormat="1" ht="48" customHeight="1" thickBot="1" x14ac:dyDescent="0.25">
      <c r="A24" s="154"/>
      <c r="B24" s="155"/>
      <c r="C24" s="156"/>
      <c r="D24" s="157"/>
      <c r="E24" s="156"/>
      <c r="F24" s="157"/>
      <c r="G24" s="156"/>
      <c r="H24" s="157"/>
      <c r="I24" s="156"/>
      <c r="J24" s="157"/>
      <c r="K24" s="156"/>
      <c r="L24" s="158"/>
      <c r="M24" s="159"/>
      <c r="N24" s="160"/>
      <c r="O24" s="156"/>
      <c r="P24" s="160"/>
      <c r="Q24" s="156"/>
      <c r="R24" s="160"/>
      <c r="S24" s="156"/>
      <c r="T24" s="160"/>
      <c r="U24" s="156"/>
      <c r="V24" s="160"/>
      <c r="W24" s="156"/>
      <c r="X24" s="160"/>
      <c r="Y24" s="161"/>
      <c r="Z24" s="162"/>
      <c r="AA24" s="163"/>
      <c r="AB24" s="162"/>
      <c r="AC24" s="163"/>
      <c r="AD24" s="162"/>
      <c r="AE24" s="163"/>
      <c r="AF24" s="162"/>
      <c r="AG24" s="163"/>
      <c r="AH24" s="162"/>
      <c r="AI24" s="163"/>
      <c r="AJ24" s="162"/>
      <c r="AK24" s="161"/>
      <c r="AL24" s="164"/>
      <c r="AM24" s="156"/>
      <c r="AN24" s="164"/>
      <c r="AO24" s="156"/>
      <c r="AP24" s="164"/>
      <c r="AQ24" s="156"/>
      <c r="AR24" s="164"/>
      <c r="AS24" s="156"/>
      <c r="AT24" s="164"/>
      <c r="AU24" s="156"/>
      <c r="AV24" s="164"/>
      <c r="AW24" s="91"/>
      <c r="AX24" s="67"/>
      <c r="AY24" s="146"/>
      <c r="AZ24" s="89">
        <v>20</v>
      </c>
      <c r="BA24" s="285">
        <f ca="1">OFFSET(INDEX(eleves,MATCH(AZ24,numero,0),MATCH($BA$3,classe,0)),0,1)</f>
        <v>0</v>
      </c>
      <c r="BB24" s="266">
        <f ca="1">OFFSET(INDEX(eleves,MATCH(AZ24,numero,0),MATCH($BA$3,classe,0)),0,2)</f>
        <v>0</v>
      </c>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row>
    <row r="25" spans="1:103" s="145" customFormat="1" ht="36" customHeight="1" x14ac:dyDescent="0.2">
      <c r="A25" s="165" t="s">
        <v>172</v>
      </c>
      <c r="B25" s="166" t="str">
        <f>IFERROR(250/C25*3.6,"")</f>
        <v/>
      </c>
      <c r="C25" s="167">
        <f>HOUR(B6)*3600+MINUTE(B6)*60+SECOND(B6)</f>
        <v>0</v>
      </c>
      <c r="D25" s="166" t="str">
        <f t="shared" ref="D25" si="72">IFERROR(250/E25*3.6,"")</f>
        <v/>
      </c>
      <c r="E25" s="167">
        <f>HOUR(D6)*3600+MINUTE(D6)*60+SECOND(D6)</f>
        <v>0</v>
      </c>
      <c r="F25" s="166" t="str">
        <f t="shared" ref="F25" si="73">IFERROR(250/G25*3.6,"")</f>
        <v/>
      </c>
      <c r="G25" s="167">
        <f>HOUR(F6)*3600+MINUTE(F6)*60+SECOND(F6)</f>
        <v>0</v>
      </c>
      <c r="H25" s="166" t="str">
        <f t="shared" ref="H25" si="74">IFERROR(250/I25*3.6,"")</f>
        <v/>
      </c>
      <c r="I25" s="167">
        <f>HOUR(H6)*3600+MINUTE(H6)*60+SECOND(H6)</f>
        <v>0</v>
      </c>
      <c r="J25" s="166" t="str">
        <f t="shared" ref="J25" si="75">IFERROR(250/K25*3.6,"")</f>
        <v/>
      </c>
      <c r="K25" s="167">
        <f>HOUR(J6)*3600+MINUTE(J6)*60+SECOND(J6)</f>
        <v>0</v>
      </c>
      <c r="L25" s="168" t="str">
        <f t="shared" ref="L25" si="76">IFERROR(250/M25*3.6,"")</f>
        <v/>
      </c>
      <c r="M25" s="169">
        <f>HOUR(L6)*3600+MINUTE(L6)*60+SECOND(L6)</f>
        <v>0</v>
      </c>
      <c r="N25" s="170" t="str">
        <f t="shared" ref="N25" si="77">IFERROR(250/O25*3.6,"")</f>
        <v/>
      </c>
      <c r="O25" s="167">
        <f>HOUR(N6)*3600+MINUTE(N6)*60+SECOND(N6)</f>
        <v>0</v>
      </c>
      <c r="P25" s="170" t="str">
        <f t="shared" ref="P25" si="78">IFERROR(250/Q25*3.6,"")</f>
        <v/>
      </c>
      <c r="Q25" s="167">
        <f>HOUR(P6)*3600+MINUTE(P6)*60+SECOND(P6)</f>
        <v>0</v>
      </c>
      <c r="R25" s="170" t="str">
        <f t="shared" ref="R25" si="79">IFERROR(250/S25*3.6,"")</f>
        <v/>
      </c>
      <c r="S25" s="167">
        <f>HOUR(R6)*3600+MINUTE(R6)*60+SECOND(R6)</f>
        <v>0</v>
      </c>
      <c r="T25" s="170" t="str">
        <f t="shared" ref="T25" si="80">IFERROR(250/U25*3.6,"")</f>
        <v/>
      </c>
      <c r="U25" s="167">
        <f>HOUR(T6)*3600+MINUTE(T6)*60+SECOND(T6)</f>
        <v>0</v>
      </c>
      <c r="V25" s="170" t="str">
        <f t="shared" ref="V25" si="81">IFERROR(250/W25*3.6,"")</f>
        <v/>
      </c>
      <c r="W25" s="167">
        <f>HOUR(V6)*3600+MINUTE(V6)*60+SECOND(V6)</f>
        <v>0</v>
      </c>
      <c r="X25" s="171" t="str">
        <f t="shared" ref="X25" si="82">IFERROR(250/Y25*3.6,"")</f>
        <v/>
      </c>
      <c r="Y25" s="169">
        <f>HOUR(X6)*3600+MINUTE(X6)*60+SECOND(X6)</f>
        <v>0</v>
      </c>
      <c r="Z25" s="172" t="str">
        <f t="shared" ref="Z25" si="83">IFERROR(250/AA25*3.6,"")</f>
        <v/>
      </c>
      <c r="AA25" s="167">
        <f>HOUR(Z6)*3600+MINUTE(Z6)*60+SECOND(Z6)</f>
        <v>0</v>
      </c>
      <c r="AB25" s="172" t="str">
        <f t="shared" ref="AB25" si="84">IFERROR(250/AC25*3.6,"")</f>
        <v/>
      </c>
      <c r="AC25" s="167">
        <f>HOUR(AB6)*3600+MINUTE(AB6)*60+SECOND(AB6)</f>
        <v>0</v>
      </c>
      <c r="AD25" s="172" t="str">
        <f t="shared" ref="AD25" si="85">IFERROR(250/AE25*3.6,"")</f>
        <v/>
      </c>
      <c r="AE25" s="167">
        <f>HOUR(AD6)*3600+MINUTE(AD6)*60+SECOND(AD6)</f>
        <v>0</v>
      </c>
      <c r="AF25" s="172" t="str">
        <f t="shared" ref="AF25" si="86">IFERROR(250/AG25*3.6,"")</f>
        <v/>
      </c>
      <c r="AG25" s="167">
        <f>HOUR(AF6)*3600+MINUTE(AF6)*60+SECOND(AF6)</f>
        <v>0</v>
      </c>
      <c r="AH25" s="172" t="str">
        <f t="shared" ref="AH25" si="87">IFERROR(250/AI25*3.6,"")</f>
        <v/>
      </c>
      <c r="AI25" s="167">
        <f>HOUR(AH6)*3600+MINUTE(AH6)*60+SECOND(AH6)</f>
        <v>0</v>
      </c>
      <c r="AJ25" s="173" t="str">
        <f t="shared" ref="AJ25" si="88">IFERROR(250/AK25*3.6,"")</f>
        <v/>
      </c>
      <c r="AK25" s="169">
        <f>HOUR(AJ6)*3600+MINUTE(AJ6)*60+SECOND(AJ6)</f>
        <v>0</v>
      </c>
      <c r="AL25" s="174" t="str">
        <f t="shared" ref="AL25" si="89">IFERROR(250/AM25*3.6,"")</f>
        <v/>
      </c>
      <c r="AM25" s="167">
        <f>HOUR(AL6)*3600+MINUTE(AL6)*60+SECOND(AL6)</f>
        <v>0</v>
      </c>
      <c r="AN25" s="174" t="str">
        <f t="shared" ref="AN25" si="90">IFERROR(250/AO25*3.6,"")</f>
        <v/>
      </c>
      <c r="AO25" s="167">
        <f>HOUR(AN6)*3600+MINUTE(AN6)*60+SECOND(AN6)</f>
        <v>0</v>
      </c>
      <c r="AP25" s="174" t="str">
        <f t="shared" ref="AP25" si="91">IFERROR(250/AQ25*3.6,"")</f>
        <v/>
      </c>
      <c r="AQ25" s="167">
        <f>HOUR(AP6)*3600+MINUTE(AP6)*60+SECOND(AP6)</f>
        <v>0</v>
      </c>
      <c r="AR25" s="174" t="str">
        <f t="shared" ref="AR25" si="92">IFERROR(250/AS25*3.6,"")</f>
        <v/>
      </c>
      <c r="AS25" s="167">
        <f>HOUR(AR6)*3600+MINUTE(AR6)*60+SECOND(AR6)</f>
        <v>0</v>
      </c>
      <c r="AT25" s="174" t="str">
        <f t="shared" ref="AT25" si="93">IFERROR(250/AU25*3.6,"")</f>
        <v/>
      </c>
      <c r="AU25" s="167">
        <f>HOUR(AT6)*3600+MINUTE(AT6)*60+SECOND(AT6)</f>
        <v>0</v>
      </c>
      <c r="AV25" s="175" t="str">
        <f t="shared" ref="AV25" si="94">IFERROR(250/AW25*3.6,"")</f>
        <v/>
      </c>
      <c r="AW25" s="176"/>
      <c r="AX25" s="177" t="s">
        <v>172</v>
      </c>
      <c r="AY25" s="178"/>
      <c r="AZ25" s="89">
        <v>21</v>
      </c>
      <c r="BA25" s="285">
        <f ca="1">OFFSET(INDEX(eleves,MATCH(AZ25,numero,0),MATCH($BA$3,classe,0)),0,1)</f>
        <v>0</v>
      </c>
      <c r="BB25" s="266">
        <f ca="1">OFFSET(INDEX(eleves,MATCH(AZ25,numero,0),MATCH($BA$3,classe,0)),0,2)</f>
        <v>0</v>
      </c>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row>
    <row r="26" spans="1:103" s="145" customFormat="1" ht="36" customHeight="1" thickBot="1" x14ac:dyDescent="0.25">
      <c r="A26" s="179" t="s">
        <v>172</v>
      </c>
      <c r="B26" s="180" t="str">
        <f>IFERROR(250/C26*3.6,"")</f>
        <v/>
      </c>
      <c r="C26" s="181">
        <f>ABS((HOUR(B7)*3600+MINUTE(B7)*60+SECOND(B7))-(HOUR(B6)*3600+MINUTE(B6)*60+SECOND(B6)))</f>
        <v>0</v>
      </c>
      <c r="D26" s="180" t="str">
        <f t="shared" ref="D26" si="95">IFERROR(250/E26*3.6,"")</f>
        <v/>
      </c>
      <c r="E26" s="181">
        <f>ABS((HOUR(D7)*3600+MINUTE(D7)*60+SECOND(D7))-(HOUR(D6)*3600+MINUTE(D6)*60+SECOND(D6)))</f>
        <v>0</v>
      </c>
      <c r="F26" s="180" t="str">
        <f t="shared" ref="F26" si="96">IFERROR(250/G26*3.6,"")</f>
        <v/>
      </c>
      <c r="G26" s="181">
        <f>ABS((HOUR(F7)*3600+MINUTE(F7)*60+SECOND(F7))-(HOUR(F6)*3600+MINUTE(F6)*60+SECOND(F6)))</f>
        <v>0</v>
      </c>
      <c r="H26" s="180" t="str">
        <f t="shared" ref="H26" si="97">IFERROR(250/I26*3.6,"")</f>
        <v/>
      </c>
      <c r="I26" s="181">
        <f>ABS((HOUR(H7)*3600+MINUTE(H7)*60+SECOND(H7))-(HOUR(H6)*3600+MINUTE(H6)*60+SECOND(H6)))</f>
        <v>0</v>
      </c>
      <c r="J26" s="180" t="str">
        <f t="shared" ref="J26" si="98">IFERROR(250/K26*3.6,"")</f>
        <v/>
      </c>
      <c r="K26" s="181">
        <f>ABS((HOUR(J7)*3600+MINUTE(J7)*60+SECOND(J7))-(HOUR(J6)*3600+MINUTE(J6)*60+SECOND(J6)))</f>
        <v>0</v>
      </c>
      <c r="L26" s="182" t="str">
        <f t="shared" ref="L26" si="99">IFERROR(250/M26*3.6,"")</f>
        <v/>
      </c>
      <c r="M26" s="183">
        <f>ABS((HOUR(L7)*3600+MINUTE(L7)*60+SECOND(L7))-(HOUR(L6)*3600+MINUTE(L6)*60+SECOND(L6)))</f>
        <v>0</v>
      </c>
      <c r="N26" s="184" t="str">
        <f t="shared" ref="N26" si="100">IFERROR(250/O26*3.6,"")</f>
        <v/>
      </c>
      <c r="O26" s="181">
        <f>ABS((HOUR(N7)*3600+MINUTE(N7)*60+SECOND(N7))-(HOUR(N6)*3600+MINUTE(N6)*60+SECOND(N6)))</f>
        <v>0</v>
      </c>
      <c r="P26" s="184" t="str">
        <f t="shared" ref="P26" si="101">IFERROR(250/Q26*3.6,"")</f>
        <v/>
      </c>
      <c r="Q26" s="181">
        <f>ABS((HOUR(P7)*3600+MINUTE(P7)*60+SECOND(P7))-(HOUR(P6)*3600+MINUTE(P6)*60+SECOND(P6)))</f>
        <v>0</v>
      </c>
      <c r="R26" s="184" t="str">
        <f t="shared" ref="R26" si="102">IFERROR(250/S26*3.6,"")</f>
        <v/>
      </c>
      <c r="S26" s="181">
        <f>ABS((HOUR(R7)*3600+MINUTE(R7)*60+SECOND(R7))-(HOUR(R6)*3600+MINUTE(R6)*60+SECOND(R6)))</f>
        <v>0</v>
      </c>
      <c r="T26" s="184" t="str">
        <f t="shared" ref="T26" si="103">IFERROR(250/U26*3.6,"")</f>
        <v/>
      </c>
      <c r="U26" s="181">
        <f>ABS((HOUR(T7)*3600+MINUTE(T7)*60+SECOND(T7))-(HOUR(T6)*3600+MINUTE(T6)*60+SECOND(T6)))</f>
        <v>0</v>
      </c>
      <c r="V26" s="184" t="str">
        <f t="shared" ref="V26" si="104">IFERROR(250/W26*3.6,"")</f>
        <v/>
      </c>
      <c r="W26" s="181">
        <f>ABS((HOUR(V7)*3600+MINUTE(V7)*60+SECOND(V7))-(HOUR(V6)*3600+MINUTE(V6)*60+SECOND(V6)))</f>
        <v>0</v>
      </c>
      <c r="X26" s="185" t="str">
        <f t="shared" ref="X26" si="105">IFERROR(250/Y26*3.6,"")</f>
        <v/>
      </c>
      <c r="Y26" s="183">
        <f>ABS((HOUR(X7)*3600+MINUTE(X7)*60+SECOND(X7))-(HOUR(X6)*3600+MINUTE(X6)*60+SECOND(X6)))</f>
        <v>0</v>
      </c>
      <c r="Z26" s="186" t="str">
        <f t="shared" ref="Z26" si="106">IFERROR(250/AA26*3.6,"")</f>
        <v/>
      </c>
      <c r="AA26" s="181">
        <f>ABS((HOUR(Z7)*3600+MINUTE(Z7)*60+SECOND(Z7))-(HOUR(Z6)*3600+MINUTE(Z6)*60+SECOND(Z6)))</f>
        <v>0</v>
      </c>
      <c r="AB26" s="186" t="str">
        <f t="shared" ref="AB26" si="107">IFERROR(250/AC26*3.6,"")</f>
        <v/>
      </c>
      <c r="AC26" s="181">
        <f>ABS((HOUR(AB7)*3600+MINUTE(AB7)*60+SECOND(AB7))-(HOUR(AB6)*3600+MINUTE(AB6)*60+SECOND(AB6)))</f>
        <v>0</v>
      </c>
      <c r="AD26" s="186" t="str">
        <f t="shared" ref="AD26" si="108">IFERROR(250/AE26*3.6,"")</f>
        <v/>
      </c>
      <c r="AE26" s="181">
        <f>ABS((HOUR(AD7)*3600+MINUTE(AD7)*60+SECOND(AD7))-(HOUR(AD6)*3600+MINUTE(AD6)*60+SECOND(AD6)))</f>
        <v>0</v>
      </c>
      <c r="AF26" s="186" t="str">
        <f t="shared" ref="AF26" si="109">IFERROR(250/AG26*3.6,"")</f>
        <v/>
      </c>
      <c r="AG26" s="181">
        <f>ABS((HOUR(AF7)*3600+MINUTE(AF7)*60+SECOND(AF7))-(HOUR(AF6)*3600+MINUTE(AF6)*60+SECOND(AF6)))</f>
        <v>0</v>
      </c>
      <c r="AH26" s="186" t="str">
        <f t="shared" ref="AH26" si="110">IFERROR(250/AI26*3.6,"")</f>
        <v/>
      </c>
      <c r="AI26" s="181">
        <f>ABS((HOUR(AH7)*3600+MINUTE(AH7)*60+SECOND(AH7))-(HOUR(AH6)*3600+MINUTE(AH6)*60+SECOND(AH6)))</f>
        <v>0</v>
      </c>
      <c r="AJ26" s="187" t="str">
        <f t="shared" ref="AJ26" si="111">IFERROR(250/AK26*3.6,"")</f>
        <v/>
      </c>
      <c r="AK26" s="183">
        <f>ABS((HOUR(AJ7)*3600+MINUTE(AJ7)*60+SECOND(AJ7))-(HOUR(AJ6)*3600+MINUTE(AJ6)*60+SECOND(AJ6)))</f>
        <v>0</v>
      </c>
      <c r="AL26" s="188" t="str">
        <f t="shared" ref="AL26" si="112">IFERROR(250/AM26*3.6,"")</f>
        <v/>
      </c>
      <c r="AM26" s="181">
        <f>ABS((HOUR(AL7)*3600+MINUTE(AL7)*60+SECOND(AL7))-(HOUR(AL6)*3600+MINUTE(AL6)*60+SECOND(AL6)))</f>
        <v>0</v>
      </c>
      <c r="AN26" s="188" t="str">
        <f t="shared" ref="AN26" si="113">IFERROR(250/AO26*3.6,"")</f>
        <v/>
      </c>
      <c r="AO26" s="181">
        <f>ABS((HOUR(AN7)*3600+MINUTE(AN7)*60+SECOND(AN7))-(HOUR(AN6)*3600+MINUTE(AN6)*60+SECOND(AN6)))</f>
        <v>0</v>
      </c>
      <c r="AP26" s="188" t="str">
        <f t="shared" ref="AP26" si="114">IFERROR(250/AQ26*3.6,"")</f>
        <v/>
      </c>
      <c r="AQ26" s="181">
        <f>ABS((HOUR(AP7)*3600+MINUTE(AP7)*60+SECOND(AP7))-(HOUR(AP6)*3600+MINUTE(AP6)*60+SECOND(AP6)))</f>
        <v>0</v>
      </c>
      <c r="AR26" s="188" t="str">
        <f t="shared" ref="AR26" si="115">IFERROR(250/AS26*3.6,"")</f>
        <v/>
      </c>
      <c r="AS26" s="181">
        <f>ABS((HOUR(AR7)*3600+MINUTE(AR7)*60+SECOND(AR7))-(HOUR(AR6)*3600+MINUTE(AR6)*60+SECOND(AR6)))</f>
        <v>0</v>
      </c>
      <c r="AT26" s="188" t="str">
        <f t="shared" ref="AT26" si="116">IFERROR(250/AU26*3.6,"")</f>
        <v/>
      </c>
      <c r="AU26" s="181">
        <f>ABS((HOUR(AT7)*3600+MINUTE(AT7)*60+SECOND(AT7))-(HOUR(AT6)*3600+MINUTE(AT6)*60+SECOND(AT6)))</f>
        <v>0</v>
      </c>
      <c r="AV26" s="189" t="str">
        <f t="shared" ref="AV26" si="117">IFERROR(250/AW26*3.6,"")</f>
        <v/>
      </c>
      <c r="AW26" s="190"/>
      <c r="AX26" s="191" t="s">
        <v>172</v>
      </c>
      <c r="AY26" s="192"/>
      <c r="AZ26" s="89">
        <v>22</v>
      </c>
      <c r="BA26" s="285">
        <f ca="1">OFFSET(INDEX(eleves,MATCH(AZ26,numero,0),MATCH($BA$3,classe,0)),0,1)</f>
        <v>0</v>
      </c>
      <c r="BB26" s="266">
        <f ca="1">OFFSET(INDEX(eleves,MATCH(AZ26,numero,0),MATCH($BA$3,classe,0)),0,2)</f>
        <v>0</v>
      </c>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row>
    <row r="27" spans="1:103" s="145" customFormat="1" ht="36" customHeight="1" thickBot="1" x14ac:dyDescent="0.25">
      <c r="A27" s="193" t="s">
        <v>173</v>
      </c>
      <c r="B27" s="194" t="str">
        <f>IFERROR(500/C27*3.6,"")</f>
        <v/>
      </c>
      <c r="C27" s="195">
        <f>HOUR(B7)*3600+MINUTE(B7)*60+SECOND(B7)</f>
        <v>0</v>
      </c>
      <c r="D27" s="194" t="str">
        <f t="shared" ref="D27" si="118">IFERROR(500/E27*3.6,"")</f>
        <v/>
      </c>
      <c r="E27" s="195">
        <f>HOUR(D7)*3600+MINUTE(D7)*60+SECOND(D7)</f>
        <v>0</v>
      </c>
      <c r="F27" s="194" t="str">
        <f t="shared" ref="F27" si="119">IFERROR(500/G27*3.6,"")</f>
        <v/>
      </c>
      <c r="G27" s="195">
        <f>HOUR(F7)*3600+MINUTE(F7)*60+SECOND(F7)</f>
        <v>0</v>
      </c>
      <c r="H27" s="194" t="str">
        <f t="shared" ref="H27" si="120">IFERROR(500/I27*3.6,"")</f>
        <v/>
      </c>
      <c r="I27" s="195">
        <f>HOUR(H7)*3600+MINUTE(H7)*60+SECOND(H7)</f>
        <v>0</v>
      </c>
      <c r="J27" s="194" t="str">
        <f t="shared" ref="J27" si="121">IFERROR(500/K27*3.6,"")</f>
        <v/>
      </c>
      <c r="K27" s="195">
        <f>HOUR(J7)*3600+MINUTE(J7)*60+SECOND(J7)</f>
        <v>0</v>
      </c>
      <c r="L27" s="196" t="str">
        <f t="shared" ref="L27" si="122">IFERROR(500/M27*3.6,"")</f>
        <v/>
      </c>
      <c r="M27" s="197">
        <f>HOUR(L7)*3600+MINUTE(L7)*60+SECOND(L7)</f>
        <v>0</v>
      </c>
      <c r="N27" s="198" t="str">
        <f t="shared" ref="N27" si="123">IFERROR(500/O27*3.6,"")</f>
        <v/>
      </c>
      <c r="O27" s="195">
        <f>HOUR(N7)*3600+MINUTE(N7)*60+SECOND(N7)</f>
        <v>0</v>
      </c>
      <c r="P27" s="198" t="str">
        <f t="shared" ref="P27" si="124">IFERROR(500/Q27*3.6,"")</f>
        <v/>
      </c>
      <c r="Q27" s="195">
        <f>HOUR(P7)*3600+MINUTE(P7)*60+SECOND(P7)</f>
        <v>0</v>
      </c>
      <c r="R27" s="198" t="str">
        <f t="shared" ref="R27" si="125">IFERROR(500/S27*3.6,"")</f>
        <v/>
      </c>
      <c r="S27" s="195">
        <f>HOUR(R7)*3600+MINUTE(R7)*60+SECOND(R7)</f>
        <v>0</v>
      </c>
      <c r="T27" s="198" t="str">
        <f t="shared" ref="T27" si="126">IFERROR(500/U27*3.6,"")</f>
        <v/>
      </c>
      <c r="U27" s="195">
        <f>HOUR(T7)*3600+MINUTE(T7)*60+SECOND(T7)</f>
        <v>0</v>
      </c>
      <c r="V27" s="198" t="str">
        <f t="shared" ref="V27" si="127">IFERROR(500/W27*3.6,"")</f>
        <v/>
      </c>
      <c r="W27" s="195">
        <f>HOUR(V7)*3600+MINUTE(V7)*60+SECOND(V7)</f>
        <v>0</v>
      </c>
      <c r="X27" s="199" t="str">
        <f t="shared" ref="X27" si="128">IFERROR(500/Y27*3.6,"")</f>
        <v/>
      </c>
      <c r="Y27" s="197">
        <f>HOUR(X7)*3600+MINUTE(X7)*60+SECOND(X7)</f>
        <v>0</v>
      </c>
      <c r="Z27" s="200" t="str">
        <f t="shared" ref="Z27" si="129">IFERROR(500/AA27*3.6,"")</f>
        <v/>
      </c>
      <c r="AA27" s="195">
        <f>HOUR(Z7)*3600+MINUTE(Z7)*60+SECOND(Z7)</f>
        <v>0</v>
      </c>
      <c r="AB27" s="200" t="str">
        <f t="shared" ref="AB27" si="130">IFERROR(500/AC27*3.6,"")</f>
        <v/>
      </c>
      <c r="AC27" s="195">
        <f>HOUR(AB7)*3600+MINUTE(AB7)*60+SECOND(AB7)</f>
        <v>0</v>
      </c>
      <c r="AD27" s="200" t="str">
        <f t="shared" ref="AD27" si="131">IFERROR(500/AE27*3.6,"")</f>
        <v/>
      </c>
      <c r="AE27" s="195">
        <f>HOUR(AD7)*3600+MINUTE(AD7)*60+SECOND(AD7)</f>
        <v>0</v>
      </c>
      <c r="AF27" s="200" t="str">
        <f t="shared" ref="AF27" si="132">IFERROR(500/AG27*3.6,"")</f>
        <v/>
      </c>
      <c r="AG27" s="195">
        <f>HOUR(AF7)*3600+MINUTE(AF7)*60+SECOND(AF7)</f>
        <v>0</v>
      </c>
      <c r="AH27" s="200" t="str">
        <f t="shared" ref="AH27" si="133">IFERROR(500/AI27*3.6,"")</f>
        <v/>
      </c>
      <c r="AI27" s="195">
        <f>HOUR(AH7)*3600+MINUTE(AH7)*60+SECOND(AH7)</f>
        <v>0</v>
      </c>
      <c r="AJ27" s="201" t="str">
        <f t="shared" ref="AJ27" si="134">IFERROR(500/AK27*3.6,"")</f>
        <v/>
      </c>
      <c r="AK27" s="197">
        <f>HOUR(AJ7)*3600+MINUTE(AJ7)*60+SECOND(AJ7)</f>
        <v>0</v>
      </c>
      <c r="AL27" s="202" t="str">
        <f t="shared" ref="AL27" si="135">IFERROR(500/AM27*3.6,"")</f>
        <v/>
      </c>
      <c r="AM27" s="195">
        <f>HOUR(AL7)*3600+MINUTE(AL7)*60+SECOND(AL7)</f>
        <v>0</v>
      </c>
      <c r="AN27" s="202" t="str">
        <f t="shared" ref="AN27" si="136">IFERROR(500/AO27*3.6,"")</f>
        <v/>
      </c>
      <c r="AO27" s="195">
        <f>HOUR(AN7)*3600+MINUTE(AN7)*60+SECOND(AN7)</f>
        <v>0</v>
      </c>
      <c r="AP27" s="202" t="str">
        <f t="shared" ref="AP27" si="137">IFERROR(500/AQ27*3.6,"")</f>
        <v/>
      </c>
      <c r="AQ27" s="195">
        <f>HOUR(AP7)*3600+MINUTE(AP7)*60+SECOND(AP7)</f>
        <v>0</v>
      </c>
      <c r="AR27" s="202" t="str">
        <f t="shared" ref="AR27" si="138">IFERROR(500/AS27*3.6,"")</f>
        <v/>
      </c>
      <c r="AS27" s="195">
        <f>HOUR(AR7)*3600+MINUTE(AR7)*60+SECOND(AR7)</f>
        <v>0</v>
      </c>
      <c r="AT27" s="202" t="str">
        <f t="shared" ref="AT27" si="139">IFERROR(500/AU27*3.6,"")</f>
        <v/>
      </c>
      <c r="AU27" s="195">
        <f>HOUR(AT7)*3600+MINUTE(AT7)*60+SECOND(AT7)</f>
        <v>0</v>
      </c>
      <c r="AV27" s="203" t="str">
        <f t="shared" ref="AV27" si="140">IFERROR(500/AW27*3.6,"")</f>
        <v/>
      </c>
      <c r="AW27" s="204"/>
      <c r="AX27" s="205" t="s">
        <v>173</v>
      </c>
      <c r="AY27" s="91"/>
      <c r="AZ27" s="89">
        <v>23</v>
      </c>
      <c r="BA27" s="285">
        <f ca="1">OFFSET(INDEX(eleves,MATCH(AZ27,numero,0),MATCH($BA$3,classe,0)),0,1)</f>
        <v>0</v>
      </c>
      <c r="BB27" s="266">
        <f ca="1">OFFSET(INDEX(eleves,MATCH(AZ27,numero,0),MATCH($BA$3,classe,0)),0,2)</f>
        <v>0</v>
      </c>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row>
    <row r="28" spans="1:103" ht="36" customHeight="1" x14ac:dyDescent="0.2">
      <c r="A28" s="206" t="s">
        <v>172</v>
      </c>
      <c r="B28" s="166" t="str">
        <f>IFERROR(250/C28*3.6,"")</f>
        <v/>
      </c>
      <c r="C28" s="167">
        <f>HOUR(B8)*3600+MINUTE(B8)*60+SECOND(B8)</f>
        <v>0</v>
      </c>
      <c r="D28" s="166" t="str">
        <f t="shared" ref="D28" si="141">IFERROR(250/E28*3.6,"")</f>
        <v/>
      </c>
      <c r="E28" s="167">
        <f>HOUR(D8)*3600+MINUTE(D8)*60+SECOND(D8)</f>
        <v>0</v>
      </c>
      <c r="F28" s="166" t="str">
        <f t="shared" ref="F28" si="142">IFERROR(250/G28*3.6,"")</f>
        <v/>
      </c>
      <c r="G28" s="167">
        <f>HOUR(F8)*3600+MINUTE(F8)*60+SECOND(F8)</f>
        <v>0</v>
      </c>
      <c r="H28" s="166" t="str">
        <f t="shared" ref="H28" si="143">IFERROR(250/I28*3.6,"")</f>
        <v/>
      </c>
      <c r="I28" s="167">
        <f>HOUR(H8)*3600+MINUTE(H8)*60+SECOND(H8)</f>
        <v>0</v>
      </c>
      <c r="J28" s="166" t="str">
        <f t="shared" ref="J28" si="144">IFERROR(250/K28*3.6,"")</f>
        <v/>
      </c>
      <c r="K28" s="167">
        <f>HOUR(J8)*3600+MINUTE(J8)*60+SECOND(J8)</f>
        <v>0</v>
      </c>
      <c r="L28" s="168" t="str">
        <f t="shared" ref="L28" si="145">IFERROR(250/M28*3.6,"")</f>
        <v/>
      </c>
      <c r="M28" s="169">
        <f>HOUR(L8)*3600+MINUTE(L8)*60+SECOND(L8)</f>
        <v>0</v>
      </c>
      <c r="N28" s="170" t="str">
        <f t="shared" ref="N28" si="146">IFERROR(250/O28*3.6,"")</f>
        <v/>
      </c>
      <c r="O28" s="167">
        <f>HOUR(N8)*3600+MINUTE(N8)*60+SECOND(N8)</f>
        <v>0</v>
      </c>
      <c r="P28" s="170" t="str">
        <f t="shared" ref="P28" si="147">IFERROR(250/Q28*3.6,"")</f>
        <v/>
      </c>
      <c r="Q28" s="167">
        <f>HOUR(P8)*3600+MINUTE(P8)*60+SECOND(P8)</f>
        <v>0</v>
      </c>
      <c r="R28" s="170" t="str">
        <f t="shared" ref="R28" si="148">IFERROR(250/S28*3.6,"")</f>
        <v/>
      </c>
      <c r="S28" s="167">
        <f>HOUR(R8)*3600+MINUTE(R8)*60+SECOND(R8)</f>
        <v>0</v>
      </c>
      <c r="T28" s="170" t="str">
        <f t="shared" ref="T28" si="149">IFERROR(250/U28*3.6,"")</f>
        <v/>
      </c>
      <c r="U28" s="167">
        <f>HOUR(T8)*3600+MINUTE(T8)*60+SECOND(T8)</f>
        <v>0</v>
      </c>
      <c r="V28" s="170" t="str">
        <f t="shared" ref="V28" si="150">IFERROR(250/W28*3.6,"")</f>
        <v/>
      </c>
      <c r="W28" s="167">
        <f>HOUR(V8)*3600+MINUTE(V8)*60+SECOND(V8)</f>
        <v>0</v>
      </c>
      <c r="X28" s="171" t="str">
        <f t="shared" ref="X28" si="151">IFERROR(250/Y28*3.6,"")</f>
        <v/>
      </c>
      <c r="Y28" s="169">
        <f>HOUR(X8)*3600+MINUTE(X8)*60+SECOND(X8)</f>
        <v>0</v>
      </c>
      <c r="Z28" s="172" t="str">
        <f t="shared" ref="Z28" si="152">IFERROR(250/AA28*3.6,"")</f>
        <v/>
      </c>
      <c r="AA28" s="167">
        <f>HOUR(Z8)*3600+MINUTE(Z8)*60+SECOND(Z8)</f>
        <v>0</v>
      </c>
      <c r="AB28" s="172" t="str">
        <f t="shared" ref="AB28" si="153">IFERROR(250/AC28*3.6,"")</f>
        <v/>
      </c>
      <c r="AC28" s="167">
        <f>HOUR(AB8)*3600+MINUTE(AB8)*60+SECOND(AB8)</f>
        <v>0</v>
      </c>
      <c r="AD28" s="172" t="str">
        <f t="shared" ref="AD28" si="154">IFERROR(250/AE28*3.6,"")</f>
        <v/>
      </c>
      <c r="AE28" s="167">
        <f>HOUR(AD8)*3600+MINUTE(AD8)*60+SECOND(AD8)</f>
        <v>0</v>
      </c>
      <c r="AF28" s="172" t="str">
        <f t="shared" ref="AF28" si="155">IFERROR(250/AG28*3.6,"")</f>
        <v/>
      </c>
      <c r="AG28" s="167">
        <f>HOUR(AF8)*3600+MINUTE(AF8)*60+SECOND(AF8)</f>
        <v>0</v>
      </c>
      <c r="AH28" s="172" t="str">
        <f t="shared" ref="AH28" si="156">IFERROR(250/AI28*3.6,"")</f>
        <v/>
      </c>
      <c r="AI28" s="167">
        <f>HOUR(AH8)*3600+MINUTE(AH8)*60+SECOND(AH8)</f>
        <v>0</v>
      </c>
      <c r="AJ28" s="173" t="str">
        <f t="shared" ref="AJ28" si="157">IFERROR(250/AK28*3.6,"")</f>
        <v/>
      </c>
      <c r="AK28" s="169">
        <f>HOUR(AJ8)*3600+MINUTE(AJ8)*60+SECOND(AJ8)</f>
        <v>0</v>
      </c>
      <c r="AL28" s="174" t="str">
        <f t="shared" ref="AL28" si="158">IFERROR(250/AM28*3.6,"")</f>
        <v/>
      </c>
      <c r="AM28" s="167">
        <f>HOUR(AL8)*3600+MINUTE(AL8)*60+SECOND(AL8)</f>
        <v>0</v>
      </c>
      <c r="AN28" s="174" t="str">
        <f t="shared" ref="AN28" si="159">IFERROR(250/AO28*3.6,"")</f>
        <v/>
      </c>
      <c r="AO28" s="167">
        <f>HOUR(AN8)*3600+MINUTE(AN8)*60+SECOND(AN8)</f>
        <v>0</v>
      </c>
      <c r="AP28" s="174" t="str">
        <f t="shared" ref="AP28" si="160">IFERROR(250/AQ28*3.6,"")</f>
        <v/>
      </c>
      <c r="AQ28" s="167">
        <f>HOUR(AP8)*3600+MINUTE(AP8)*60+SECOND(AP8)</f>
        <v>0</v>
      </c>
      <c r="AR28" s="174" t="str">
        <f t="shared" ref="AR28" si="161">IFERROR(250/AS28*3.6,"")</f>
        <v/>
      </c>
      <c r="AS28" s="167">
        <f>HOUR(AR8)*3600+MINUTE(AR8)*60+SECOND(AR8)</f>
        <v>0</v>
      </c>
      <c r="AT28" s="174" t="str">
        <f t="shared" ref="AT28" si="162">IFERROR(250/AU28*3.6,"")</f>
        <v/>
      </c>
      <c r="AU28" s="167">
        <f>HOUR(AT8)*3600+MINUTE(AT8)*60+SECOND(AT8)</f>
        <v>0</v>
      </c>
      <c r="AV28" s="175" t="str">
        <f t="shared" ref="AV28" si="163">IFERROR(250/AW28*3.6,"")</f>
        <v/>
      </c>
      <c r="AW28" s="176"/>
      <c r="AX28" s="207" t="s">
        <v>172</v>
      </c>
      <c r="AY28" s="67"/>
      <c r="AZ28" s="89">
        <v>24</v>
      </c>
      <c r="BA28" s="285">
        <f ca="1">OFFSET(INDEX(eleves,MATCH(AZ28,numero,0),MATCH($BA$3,classe,0)),0,1)</f>
        <v>0</v>
      </c>
      <c r="BB28" s="266">
        <f ca="1">OFFSET(INDEX(eleves,MATCH(AZ28,numero,0),MATCH($BA$3,classe,0)),0,2)</f>
        <v>0</v>
      </c>
    </row>
    <row r="29" spans="1:103" ht="36" customHeight="1" thickBot="1" x14ac:dyDescent="0.25">
      <c r="A29" s="208" t="s">
        <v>172</v>
      </c>
      <c r="B29" s="180" t="str">
        <f>IFERROR(250/C29*3.6,"")</f>
        <v/>
      </c>
      <c r="C29" s="181">
        <f>ABS((HOUR(B9)*3600+MINUTE(B9)*60+SECOND(B9))-(HOUR(B8)*3600+MINUTE(B8)*60+SECOND(B8)))</f>
        <v>0</v>
      </c>
      <c r="D29" s="180" t="str">
        <f t="shared" ref="D29" si="164">IFERROR(250/E29*3.6,"")</f>
        <v/>
      </c>
      <c r="E29" s="181">
        <f>ABS((HOUR(D9)*3600+MINUTE(D9)*60+SECOND(D9))-(HOUR(D8)*3600+MINUTE(D8)*60+SECOND(D8)))</f>
        <v>0</v>
      </c>
      <c r="F29" s="180" t="str">
        <f t="shared" ref="F29" si="165">IFERROR(250/G29*3.6,"")</f>
        <v/>
      </c>
      <c r="G29" s="181">
        <f>ABS((HOUR(F9)*3600+MINUTE(F9)*60+SECOND(F9))-(HOUR(F8)*3600+MINUTE(F8)*60+SECOND(F8)))</f>
        <v>0</v>
      </c>
      <c r="H29" s="180" t="str">
        <f t="shared" ref="H29" si="166">IFERROR(250/I29*3.6,"")</f>
        <v/>
      </c>
      <c r="I29" s="181">
        <f>ABS((HOUR(H9)*3600+MINUTE(H9)*60+SECOND(H9))-(HOUR(H8)*3600+MINUTE(H8)*60+SECOND(H8)))</f>
        <v>0</v>
      </c>
      <c r="J29" s="180" t="str">
        <f t="shared" ref="J29" si="167">IFERROR(250/K29*3.6,"")</f>
        <v/>
      </c>
      <c r="K29" s="181">
        <f>ABS((HOUR(J9)*3600+MINUTE(J9)*60+SECOND(J9))-(HOUR(J8)*3600+MINUTE(J8)*60+SECOND(J8)))</f>
        <v>0</v>
      </c>
      <c r="L29" s="182" t="str">
        <f t="shared" ref="L29" si="168">IFERROR(250/M29*3.6,"")</f>
        <v/>
      </c>
      <c r="M29" s="183">
        <f>ABS((HOUR(L9)*3600+MINUTE(L9)*60+SECOND(L9))-(HOUR(L8)*3600+MINUTE(L8)*60+SECOND(L8)))</f>
        <v>0</v>
      </c>
      <c r="N29" s="184" t="str">
        <f t="shared" ref="N29" si="169">IFERROR(250/O29*3.6,"")</f>
        <v/>
      </c>
      <c r="O29" s="181">
        <f>ABS((HOUR(N9)*3600+MINUTE(N9)*60+SECOND(N9))-(HOUR(N8)*3600+MINUTE(N8)*60+SECOND(N8)))</f>
        <v>0</v>
      </c>
      <c r="P29" s="184" t="str">
        <f t="shared" ref="P29" si="170">IFERROR(250/Q29*3.6,"")</f>
        <v/>
      </c>
      <c r="Q29" s="181">
        <f>ABS((HOUR(P9)*3600+MINUTE(P9)*60+SECOND(P9))-(HOUR(P8)*3600+MINUTE(P8)*60+SECOND(P8)))</f>
        <v>0</v>
      </c>
      <c r="R29" s="184" t="str">
        <f t="shared" ref="R29" si="171">IFERROR(250/S29*3.6,"")</f>
        <v/>
      </c>
      <c r="S29" s="181">
        <f>ABS((HOUR(R9)*3600+MINUTE(R9)*60+SECOND(R9))-(HOUR(R8)*3600+MINUTE(R8)*60+SECOND(R8)))</f>
        <v>0</v>
      </c>
      <c r="T29" s="184" t="str">
        <f t="shared" ref="T29" si="172">IFERROR(250/U29*3.6,"")</f>
        <v/>
      </c>
      <c r="U29" s="181">
        <f>ABS((HOUR(T9)*3600+MINUTE(T9)*60+SECOND(T9))-(HOUR(T8)*3600+MINUTE(T8)*60+SECOND(T8)))</f>
        <v>0</v>
      </c>
      <c r="V29" s="184" t="str">
        <f t="shared" ref="V29" si="173">IFERROR(250/W29*3.6,"")</f>
        <v/>
      </c>
      <c r="W29" s="181">
        <f>ABS((HOUR(V9)*3600+MINUTE(V9)*60+SECOND(V9))-(HOUR(V8)*3600+MINUTE(V8)*60+SECOND(V8)))</f>
        <v>0</v>
      </c>
      <c r="X29" s="185" t="str">
        <f t="shared" ref="X29" si="174">IFERROR(250/Y29*3.6,"")</f>
        <v/>
      </c>
      <c r="Y29" s="183">
        <f>ABS((HOUR(X9)*3600+MINUTE(X9)*60+SECOND(X9))-(HOUR(X8)*3600+MINUTE(X8)*60+SECOND(X8)))</f>
        <v>0</v>
      </c>
      <c r="Z29" s="186" t="str">
        <f t="shared" ref="Z29" si="175">IFERROR(250/AA29*3.6,"")</f>
        <v/>
      </c>
      <c r="AA29" s="181">
        <f>ABS((HOUR(Z9)*3600+MINUTE(Z9)*60+SECOND(Z9))-(HOUR(Z8)*3600+MINUTE(Z8)*60+SECOND(Z8)))</f>
        <v>0</v>
      </c>
      <c r="AB29" s="186" t="str">
        <f t="shared" ref="AB29" si="176">IFERROR(250/AC29*3.6,"")</f>
        <v/>
      </c>
      <c r="AC29" s="181">
        <f>ABS((HOUR(AB9)*3600+MINUTE(AB9)*60+SECOND(AB9))-(HOUR(AB8)*3600+MINUTE(AB8)*60+SECOND(AB8)))</f>
        <v>0</v>
      </c>
      <c r="AD29" s="186" t="str">
        <f t="shared" ref="AD29" si="177">IFERROR(250/AE29*3.6,"")</f>
        <v/>
      </c>
      <c r="AE29" s="181">
        <f>ABS((HOUR(AD9)*3600+MINUTE(AD9)*60+SECOND(AD9))-(HOUR(AD8)*3600+MINUTE(AD8)*60+SECOND(AD8)))</f>
        <v>0</v>
      </c>
      <c r="AF29" s="186" t="str">
        <f t="shared" ref="AF29" si="178">IFERROR(250/AG29*3.6,"")</f>
        <v/>
      </c>
      <c r="AG29" s="181">
        <f>ABS((HOUR(AF9)*3600+MINUTE(AF9)*60+SECOND(AF9))-(HOUR(AF8)*3600+MINUTE(AF8)*60+SECOND(AF8)))</f>
        <v>0</v>
      </c>
      <c r="AH29" s="186" t="str">
        <f t="shared" ref="AH29" si="179">IFERROR(250/AI29*3.6,"")</f>
        <v/>
      </c>
      <c r="AI29" s="181">
        <f>ABS((HOUR(AH9)*3600+MINUTE(AH9)*60+SECOND(AH9))-(HOUR(AH8)*3600+MINUTE(AH8)*60+SECOND(AH8)))</f>
        <v>0</v>
      </c>
      <c r="AJ29" s="187" t="str">
        <f t="shared" ref="AJ29" si="180">IFERROR(250/AK29*3.6,"")</f>
        <v/>
      </c>
      <c r="AK29" s="183">
        <f>ABS((HOUR(AJ9)*3600+MINUTE(AJ9)*60+SECOND(AJ9))-(HOUR(AJ8)*3600+MINUTE(AJ8)*60+SECOND(AJ8)))</f>
        <v>0</v>
      </c>
      <c r="AL29" s="188" t="str">
        <f t="shared" ref="AL29" si="181">IFERROR(250/AM29*3.6,"")</f>
        <v/>
      </c>
      <c r="AM29" s="181">
        <f>ABS((HOUR(AL9)*3600+MINUTE(AL9)*60+SECOND(AL9))-(HOUR(AL8)*3600+MINUTE(AL8)*60+SECOND(AL8)))</f>
        <v>0</v>
      </c>
      <c r="AN29" s="188" t="str">
        <f t="shared" ref="AN29" si="182">IFERROR(250/AO29*3.6,"")</f>
        <v/>
      </c>
      <c r="AO29" s="181">
        <f>ABS((HOUR(AN9)*3600+MINUTE(AN9)*60+SECOND(AN9))-(HOUR(AN8)*3600+MINUTE(AN8)*60+SECOND(AN8)))</f>
        <v>0</v>
      </c>
      <c r="AP29" s="188" t="str">
        <f t="shared" ref="AP29" si="183">IFERROR(250/AQ29*3.6,"")</f>
        <v/>
      </c>
      <c r="AQ29" s="181">
        <f>ABS((HOUR(AP9)*3600+MINUTE(AP9)*60+SECOND(AP9))-(HOUR(AP8)*3600+MINUTE(AP8)*60+SECOND(AP8)))</f>
        <v>0</v>
      </c>
      <c r="AR29" s="188" t="str">
        <f t="shared" ref="AR29" si="184">IFERROR(250/AS29*3.6,"")</f>
        <v/>
      </c>
      <c r="AS29" s="181">
        <f>ABS((HOUR(AR9)*3600+MINUTE(AR9)*60+SECOND(AR9))-(HOUR(AR8)*3600+MINUTE(AR8)*60+SECOND(AR8)))</f>
        <v>0</v>
      </c>
      <c r="AT29" s="188" t="str">
        <f t="shared" ref="AT29" si="185">IFERROR(250/AU29*3.6,"")</f>
        <v/>
      </c>
      <c r="AU29" s="181">
        <f>ABS((HOUR(AT9)*3600+MINUTE(AT9)*60+SECOND(AT9))-(HOUR(AT8)*3600+MINUTE(AT8)*60+SECOND(AT8)))</f>
        <v>0</v>
      </c>
      <c r="AV29" s="189" t="str">
        <f t="shared" ref="AV29" si="186">IFERROR(250/AW29*3.6,"")</f>
        <v/>
      </c>
      <c r="AW29" s="190"/>
      <c r="AX29" s="209" t="s">
        <v>172</v>
      </c>
      <c r="AY29" s="67"/>
      <c r="AZ29" s="70"/>
      <c r="BA29" s="70"/>
      <c r="BB29" s="70"/>
    </row>
    <row r="30" spans="1:103" s="70" customFormat="1" ht="36" customHeight="1" thickBot="1" x14ac:dyDescent="0.3">
      <c r="A30" s="210" t="s">
        <v>174</v>
      </c>
      <c r="B30" s="194" t="str">
        <f>IFERROR(500/C30*3.6,"")</f>
        <v/>
      </c>
      <c r="C30" s="195">
        <f>HOUR(B9)*3600+MINUTE(B9)*60+SECOND(B9)</f>
        <v>0</v>
      </c>
      <c r="D30" s="194" t="str">
        <f t="shared" ref="D30" si="187">IFERROR(500/E30*3.6,"")</f>
        <v/>
      </c>
      <c r="E30" s="195">
        <f>HOUR(D9)*3600+MINUTE(D9)*60+SECOND(D9)</f>
        <v>0</v>
      </c>
      <c r="F30" s="194" t="str">
        <f t="shared" ref="F30" si="188">IFERROR(500/G30*3.6,"")</f>
        <v/>
      </c>
      <c r="G30" s="195">
        <f>HOUR(F9)*3600+MINUTE(F9)*60+SECOND(F9)</f>
        <v>0</v>
      </c>
      <c r="H30" s="194" t="str">
        <f t="shared" ref="H30" si="189">IFERROR(500/I30*3.6,"")</f>
        <v/>
      </c>
      <c r="I30" s="195">
        <f>HOUR(H9)*3600+MINUTE(H9)*60+SECOND(H9)</f>
        <v>0</v>
      </c>
      <c r="J30" s="194" t="str">
        <f t="shared" ref="J30" si="190">IFERROR(500/K30*3.6,"")</f>
        <v/>
      </c>
      <c r="K30" s="195">
        <f>HOUR(J9)*3600+MINUTE(J9)*60+SECOND(J9)</f>
        <v>0</v>
      </c>
      <c r="L30" s="196" t="str">
        <f t="shared" ref="L30" si="191">IFERROR(500/M30*3.6,"")</f>
        <v/>
      </c>
      <c r="M30" s="197">
        <f>HOUR(L9)*3600+MINUTE(L9)*60+SECOND(L9)</f>
        <v>0</v>
      </c>
      <c r="N30" s="198" t="str">
        <f t="shared" ref="N30" si="192">IFERROR(500/O30*3.6,"")</f>
        <v/>
      </c>
      <c r="O30" s="195">
        <f>HOUR(N9)*3600+MINUTE(N9)*60+SECOND(N9)</f>
        <v>0</v>
      </c>
      <c r="P30" s="198" t="str">
        <f t="shared" ref="P30" si="193">IFERROR(500/Q30*3.6,"")</f>
        <v/>
      </c>
      <c r="Q30" s="195">
        <f>HOUR(P9)*3600+MINUTE(P9)*60+SECOND(P9)</f>
        <v>0</v>
      </c>
      <c r="R30" s="198" t="str">
        <f t="shared" ref="R30" si="194">IFERROR(500/S30*3.6,"")</f>
        <v/>
      </c>
      <c r="S30" s="195">
        <f>HOUR(R9)*3600+MINUTE(R9)*60+SECOND(R9)</f>
        <v>0</v>
      </c>
      <c r="T30" s="198" t="str">
        <f t="shared" ref="T30" si="195">IFERROR(500/U30*3.6,"")</f>
        <v/>
      </c>
      <c r="U30" s="195">
        <f>HOUR(T9)*3600+MINUTE(T9)*60+SECOND(T9)</f>
        <v>0</v>
      </c>
      <c r="V30" s="198" t="str">
        <f t="shared" ref="V30" si="196">IFERROR(500/W30*3.6,"")</f>
        <v/>
      </c>
      <c r="W30" s="195">
        <f>HOUR(V9)*3600+MINUTE(V9)*60+SECOND(V9)</f>
        <v>0</v>
      </c>
      <c r="X30" s="199" t="str">
        <f t="shared" ref="X30" si="197">IFERROR(500/Y30*3.6,"")</f>
        <v/>
      </c>
      <c r="Y30" s="197">
        <f>HOUR(X9)*3600+MINUTE(X9)*60+SECOND(X9)</f>
        <v>0</v>
      </c>
      <c r="Z30" s="200" t="str">
        <f t="shared" ref="Z30" si="198">IFERROR(500/AA30*3.6,"")</f>
        <v/>
      </c>
      <c r="AA30" s="195">
        <f>HOUR(Z9)*3600+MINUTE(Z9)*60+SECOND(Z9)</f>
        <v>0</v>
      </c>
      <c r="AB30" s="200" t="str">
        <f t="shared" ref="AB30" si="199">IFERROR(500/AC30*3.6,"")</f>
        <v/>
      </c>
      <c r="AC30" s="195">
        <f>HOUR(AB9)*3600+MINUTE(AB9)*60+SECOND(AB9)</f>
        <v>0</v>
      </c>
      <c r="AD30" s="200" t="str">
        <f t="shared" ref="AD30" si="200">IFERROR(500/AE30*3.6,"")</f>
        <v/>
      </c>
      <c r="AE30" s="195">
        <f>HOUR(AD9)*3600+MINUTE(AD9)*60+SECOND(AD9)</f>
        <v>0</v>
      </c>
      <c r="AF30" s="200" t="str">
        <f t="shared" ref="AF30" si="201">IFERROR(500/AG30*3.6,"")</f>
        <v/>
      </c>
      <c r="AG30" s="195">
        <f>HOUR(AF9)*3600+MINUTE(AF9)*60+SECOND(AF9)</f>
        <v>0</v>
      </c>
      <c r="AH30" s="200" t="str">
        <f t="shared" ref="AH30" si="202">IFERROR(500/AI30*3.6,"")</f>
        <v/>
      </c>
      <c r="AI30" s="195">
        <f>HOUR(AH9)*3600+MINUTE(AH9)*60+SECOND(AH9)</f>
        <v>0</v>
      </c>
      <c r="AJ30" s="201" t="str">
        <f t="shared" ref="AJ30" si="203">IFERROR(500/AK30*3.6,"")</f>
        <v/>
      </c>
      <c r="AK30" s="197">
        <f>HOUR(AJ9)*3600+MINUTE(AJ9)*60+SECOND(AJ9)</f>
        <v>0</v>
      </c>
      <c r="AL30" s="202" t="str">
        <f t="shared" ref="AL30" si="204">IFERROR(500/AM30*3.6,"")</f>
        <v/>
      </c>
      <c r="AM30" s="195">
        <f>HOUR(AL9)*3600+MINUTE(AL9)*60+SECOND(AL9)</f>
        <v>0</v>
      </c>
      <c r="AN30" s="202" t="str">
        <f t="shared" ref="AN30" si="205">IFERROR(500/AO30*3.6,"")</f>
        <v/>
      </c>
      <c r="AO30" s="195">
        <f>HOUR(AN9)*3600+MINUTE(AN9)*60+SECOND(AN9)</f>
        <v>0</v>
      </c>
      <c r="AP30" s="202" t="str">
        <f t="shared" ref="AP30" si="206">IFERROR(500/AQ30*3.6,"")</f>
        <v/>
      </c>
      <c r="AQ30" s="195">
        <f>HOUR(AP9)*3600+MINUTE(AP9)*60+SECOND(AP9)</f>
        <v>0</v>
      </c>
      <c r="AR30" s="202" t="str">
        <f t="shared" ref="AR30" si="207">IFERROR(500/AS30*3.6,"")</f>
        <v/>
      </c>
      <c r="AS30" s="195">
        <f>HOUR(AR9)*3600+MINUTE(AR9)*60+SECOND(AR9)</f>
        <v>0</v>
      </c>
      <c r="AT30" s="202" t="str">
        <f t="shared" ref="AT30" si="208">IFERROR(500/AU30*3.6,"")</f>
        <v/>
      </c>
      <c r="AU30" s="195">
        <f>HOUR(AT9)*3600+MINUTE(AT9)*60+SECOND(AT9)</f>
        <v>0</v>
      </c>
      <c r="AV30" s="203" t="str">
        <f t="shared" ref="AV30" si="209">IFERROR(500/AW30*3.6,"")</f>
        <v/>
      </c>
      <c r="AW30" s="204"/>
      <c r="AX30" s="211" t="s">
        <v>174</v>
      </c>
      <c r="AY30" s="73"/>
      <c r="AZ30" s="73"/>
      <c r="BA30" s="86"/>
      <c r="BB30" s="73"/>
      <c r="BC30" s="73"/>
      <c r="BD30" s="73"/>
      <c r="BE30" s="73"/>
      <c r="BF30" s="73"/>
      <c r="BG30" s="73"/>
      <c r="BH30" s="73"/>
      <c r="BI30" s="73"/>
      <c r="BJ30" s="73"/>
      <c r="BK30" s="72"/>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row>
    <row r="31" spans="1:103" s="70" customFormat="1" ht="36" customHeight="1" x14ac:dyDescent="0.25">
      <c r="A31" s="212" t="s">
        <v>172</v>
      </c>
      <c r="B31" s="180" t="str">
        <f>IFERROR(250/C31*3.6,"")</f>
        <v/>
      </c>
      <c r="C31" s="213">
        <f>HOUR(B10)*3600+MINUTE(B10)*60+SECOND(B10)</f>
        <v>0</v>
      </c>
      <c r="D31" s="180" t="str">
        <f t="shared" ref="D31" si="210">IFERROR(250/E31*3.6,"")</f>
        <v/>
      </c>
      <c r="E31" s="213">
        <f>HOUR(D10)*3600+MINUTE(D10)*60+SECOND(D10)</f>
        <v>0</v>
      </c>
      <c r="F31" s="180" t="str">
        <f t="shared" ref="F31" si="211">IFERROR(250/G31*3.6,"")</f>
        <v/>
      </c>
      <c r="G31" s="213">
        <f>HOUR(F10)*3600+MINUTE(F10)*60+SECOND(F10)</f>
        <v>0</v>
      </c>
      <c r="H31" s="180" t="str">
        <f t="shared" ref="H31" si="212">IFERROR(250/I31*3.6,"")</f>
        <v/>
      </c>
      <c r="I31" s="213">
        <f>HOUR(H10)*3600+MINUTE(H10)*60+SECOND(H10)</f>
        <v>0</v>
      </c>
      <c r="J31" s="180" t="str">
        <f t="shared" ref="J31" si="213">IFERROR(250/K31*3.6,"")</f>
        <v/>
      </c>
      <c r="K31" s="213">
        <f>HOUR(J10)*3600+MINUTE(J10)*60+SECOND(J10)</f>
        <v>0</v>
      </c>
      <c r="L31" s="182" t="str">
        <f t="shared" ref="L31" si="214">IFERROR(250/M31*3.6,"")</f>
        <v/>
      </c>
      <c r="M31" s="183">
        <f>HOUR(L10)*3600+MINUTE(L10)*60+SECOND(L10)</f>
        <v>0</v>
      </c>
      <c r="N31" s="184" t="str">
        <f t="shared" ref="N31" si="215">IFERROR(250/O31*3.6,"")</f>
        <v/>
      </c>
      <c r="O31" s="213">
        <f>HOUR(N10)*3600+MINUTE(N10)*60+SECOND(N10)</f>
        <v>0</v>
      </c>
      <c r="P31" s="184" t="str">
        <f t="shared" ref="P31" si="216">IFERROR(250/Q31*3.6,"")</f>
        <v/>
      </c>
      <c r="Q31" s="213">
        <f>HOUR(P10)*3600+MINUTE(P10)*60+SECOND(P10)</f>
        <v>0</v>
      </c>
      <c r="R31" s="184" t="str">
        <f t="shared" ref="R31" si="217">IFERROR(250/S31*3.6,"")</f>
        <v/>
      </c>
      <c r="S31" s="213">
        <f>HOUR(R10)*3600+MINUTE(R10)*60+SECOND(R10)</f>
        <v>0</v>
      </c>
      <c r="T31" s="184" t="str">
        <f t="shared" ref="T31" si="218">IFERROR(250/U31*3.6,"")</f>
        <v/>
      </c>
      <c r="U31" s="213">
        <f>HOUR(T10)*3600+MINUTE(T10)*60+SECOND(T10)</f>
        <v>0</v>
      </c>
      <c r="V31" s="184" t="str">
        <f t="shared" ref="V31" si="219">IFERROR(250/W31*3.6,"")</f>
        <v/>
      </c>
      <c r="W31" s="213">
        <f>HOUR(V10)*3600+MINUTE(V10)*60+SECOND(V10)</f>
        <v>0</v>
      </c>
      <c r="X31" s="185" t="str">
        <f t="shared" ref="X31" si="220">IFERROR(250/Y31*3.6,"")</f>
        <v/>
      </c>
      <c r="Y31" s="183">
        <f>HOUR(X10)*3600+MINUTE(X10)*60+SECOND(X10)</f>
        <v>0</v>
      </c>
      <c r="Z31" s="186" t="str">
        <f t="shared" ref="Z31" si="221">IFERROR(250/AA31*3.6,"")</f>
        <v/>
      </c>
      <c r="AA31" s="213">
        <f>HOUR(Z10)*3600+MINUTE(Z10)*60+SECOND(Z10)</f>
        <v>0</v>
      </c>
      <c r="AB31" s="186" t="str">
        <f t="shared" ref="AB31" si="222">IFERROR(250/AC31*3.6,"")</f>
        <v/>
      </c>
      <c r="AC31" s="213">
        <f>HOUR(AB10)*3600+MINUTE(AB10)*60+SECOND(AB10)</f>
        <v>0</v>
      </c>
      <c r="AD31" s="186" t="str">
        <f t="shared" ref="AD31" si="223">IFERROR(250/AE31*3.6,"")</f>
        <v/>
      </c>
      <c r="AE31" s="213">
        <f>HOUR(AD10)*3600+MINUTE(AD10)*60+SECOND(AD10)</f>
        <v>0</v>
      </c>
      <c r="AF31" s="186" t="str">
        <f t="shared" ref="AF31" si="224">IFERROR(250/AG31*3.6,"")</f>
        <v/>
      </c>
      <c r="AG31" s="213">
        <f>HOUR(AF10)*3600+MINUTE(AF10)*60+SECOND(AF10)</f>
        <v>0</v>
      </c>
      <c r="AH31" s="186" t="str">
        <f t="shared" ref="AH31" si="225">IFERROR(250/AI31*3.6,"")</f>
        <v/>
      </c>
      <c r="AI31" s="213">
        <f>HOUR(AH10)*3600+MINUTE(AH10)*60+SECOND(AH10)</f>
        <v>0</v>
      </c>
      <c r="AJ31" s="187" t="str">
        <f t="shared" ref="AJ31" si="226">IFERROR(250/AK31*3.6,"")</f>
        <v/>
      </c>
      <c r="AK31" s="183">
        <f>HOUR(AJ10)*3600+MINUTE(AJ10)*60+SECOND(AJ10)</f>
        <v>0</v>
      </c>
      <c r="AL31" s="188" t="str">
        <f t="shared" ref="AL31" si="227">IFERROR(250/AM31*3.6,"")</f>
        <v/>
      </c>
      <c r="AM31" s="213">
        <f>HOUR(AL10)*3600+MINUTE(AL10)*60+SECOND(AL10)</f>
        <v>0</v>
      </c>
      <c r="AN31" s="188" t="str">
        <f t="shared" ref="AN31" si="228">IFERROR(250/AO31*3.6,"")</f>
        <v/>
      </c>
      <c r="AO31" s="213">
        <f>HOUR(AN10)*3600+MINUTE(AN10)*60+SECOND(AN10)</f>
        <v>0</v>
      </c>
      <c r="AP31" s="188" t="str">
        <f t="shared" ref="AP31" si="229">IFERROR(250/AQ31*3.6,"")</f>
        <v/>
      </c>
      <c r="AQ31" s="213">
        <f>HOUR(AP10)*3600+MINUTE(AP10)*60+SECOND(AP10)</f>
        <v>0</v>
      </c>
      <c r="AR31" s="188" t="str">
        <f t="shared" ref="AR31" si="230">IFERROR(250/AS31*3.6,"")</f>
        <v/>
      </c>
      <c r="AS31" s="213">
        <f>HOUR(AR10)*3600+MINUTE(AR10)*60+SECOND(AR10)</f>
        <v>0</v>
      </c>
      <c r="AT31" s="188" t="str">
        <f t="shared" ref="AT31" si="231">IFERROR(250/AU31*3.6,"")</f>
        <v/>
      </c>
      <c r="AU31" s="213">
        <f>HOUR(AT10)*3600+MINUTE(AT10)*60+SECOND(AT10)</f>
        <v>0</v>
      </c>
      <c r="AV31" s="214" t="str">
        <f t="shared" ref="AV31" si="232">IFERROR(250/AW31*3.6,"")</f>
        <v/>
      </c>
      <c r="AW31" s="176"/>
      <c r="AX31" s="215" t="s">
        <v>172</v>
      </c>
      <c r="AY31" s="73"/>
      <c r="AZ31" s="73"/>
      <c r="BA31" s="86"/>
      <c r="BB31" s="73"/>
      <c r="BC31" s="73"/>
      <c r="BD31" s="73"/>
      <c r="BE31" s="73"/>
      <c r="BF31" s="73"/>
      <c r="BG31" s="73"/>
      <c r="BH31" s="73"/>
      <c r="BI31" s="73"/>
      <c r="BJ31" s="73"/>
      <c r="BK31" s="72"/>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row>
    <row r="32" spans="1:103" s="70" customFormat="1" ht="36" customHeight="1" thickBot="1" x14ac:dyDescent="0.3">
      <c r="A32" s="212" t="s">
        <v>172</v>
      </c>
      <c r="B32" s="180" t="str">
        <f>IFERROR(250/C32*3.6,"")</f>
        <v/>
      </c>
      <c r="C32" s="181">
        <f>ABS((HOUR(B11)*3600+MINUTE(B11)*60+SECOND(B11))-(HOUR(B10)*3600+MINUTE(B10)*60+SECOND(B10)))</f>
        <v>0</v>
      </c>
      <c r="D32" s="180" t="str">
        <f t="shared" ref="D32" si="233">IFERROR(250/E32*3.6,"")</f>
        <v/>
      </c>
      <c r="E32" s="181">
        <f>ABS((HOUR(D11)*3600+MINUTE(D11)*60+SECOND(D11))-(HOUR(D10)*3600+MINUTE(D10)*60+SECOND(D10)))</f>
        <v>0</v>
      </c>
      <c r="F32" s="180" t="str">
        <f t="shared" ref="F32" si="234">IFERROR(250/G32*3.6,"")</f>
        <v/>
      </c>
      <c r="G32" s="181">
        <f>ABS((HOUR(F11)*3600+MINUTE(F11)*60+SECOND(F11))-(HOUR(F10)*3600+MINUTE(F10)*60+SECOND(F10)))</f>
        <v>0</v>
      </c>
      <c r="H32" s="180" t="str">
        <f t="shared" ref="H32" si="235">IFERROR(250/I32*3.6,"")</f>
        <v/>
      </c>
      <c r="I32" s="181">
        <f>ABS((HOUR(H11)*3600+MINUTE(H11)*60+SECOND(H11))-(HOUR(H10)*3600+MINUTE(H10)*60+SECOND(H10)))</f>
        <v>0</v>
      </c>
      <c r="J32" s="180" t="str">
        <f t="shared" ref="J32" si="236">IFERROR(250/K32*3.6,"")</f>
        <v/>
      </c>
      <c r="K32" s="181">
        <f>ABS((HOUR(J11)*3600+MINUTE(J11)*60+SECOND(J11))-(HOUR(J10)*3600+MINUTE(J10)*60+SECOND(J10)))</f>
        <v>0</v>
      </c>
      <c r="L32" s="182" t="str">
        <f t="shared" ref="L32" si="237">IFERROR(250/M32*3.6,"")</f>
        <v/>
      </c>
      <c r="M32" s="183">
        <f>ABS((HOUR(L11)*3600+MINUTE(L11)*60+SECOND(L11))-(HOUR(L10)*3600+MINUTE(L10)*60+SECOND(L10)))</f>
        <v>0</v>
      </c>
      <c r="N32" s="184" t="str">
        <f t="shared" ref="N32" si="238">IFERROR(250/O32*3.6,"")</f>
        <v/>
      </c>
      <c r="O32" s="181">
        <f>ABS((HOUR(N11)*3600+MINUTE(N11)*60+SECOND(N11))-(HOUR(N10)*3600+MINUTE(N10)*60+SECOND(N10)))</f>
        <v>0</v>
      </c>
      <c r="P32" s="184" t="str">
        <f t="shared" ref="P32" si="239">IFERROR(250/Q32*3.6,"")</f>
        <v/>
      </c>
      <c r="Q32" s="181">
        <f>ABS((HOUR(P11)*3600+MINUTE(P11)*60+SECOND(P11))-(HOUR(P10)*3600+MINUTE(P10)*60+SECOND(P10)))</f>
        <v>0</v>
      </c>
      <c r="R32" s="184" t="str">
        <f t="shared" ref="R32" si="240">IFERROR(250/S32*3.6,"")</f>
        <v/>
      </c>
      <c r="S32" s="181">
        <f>ABS((HOUR(R11)*3600+MINUTE(R11)*60+SECOND(R11))-(HOUR(R10)*3600+MINUTE(R10)*60+SECOND(R10)))</f>
        <v>0</v>
      </c>
      <c r="T32" s="184" t="str">
        <f t="shared" ref="T32" si="241">IFERROR(250/U32*3.6,"")</f>
        <v/>
      </c>
      <c r="U32" s="181">
        <f>ABS((HOUR(T11)*3600+MINUTE(T11)*60+SECOND(T11))-(HOUR(T10)*3600+MINUTE(T10)*60+SECOND(T10)))</f>
        <v>0</v>
      </c>
      <c r="V32" s="184" t="str">
        <f t="shared" ref="V32" si="242">IFERROR(250/W32*3.6,"")</f>
        <v/>
      </c>
      <c r="W32" s="181">
        <f>ABS((HOUR(V11)*3600+MINUTE(V11)*60+SECOND(V11))-(HOUR(V10)*3600+MINUTE(V10)*60+SECOND(V10)))</f>
        <v>0</v>
      </c>
      <c r="X32" s="185" t="str">
        <f t="shared" ref="X32" si="243">IFERROR(250/Y32*3.6,"")</f>
        <v/>
      </c>
      <c r="Y32" s="183">
        <f>ABS((HOUR(X11)*3600+MINUTE(X11)*60+SECOND(X11))-(HOUR(X10)*3600+MINUTE(X10)*60+SECOND(X10)))</f>
        <v>0</v>
      </c>
      <c r="Z32" s="186" t="str">
        <f t="shared" ref="Z32" si="244">IFERROR(250/AA32*3.6,"")</f>
        <v/>
      </c>
      <c r="AA32" s="181">
        <f>ABS((HOUR(Z11)*3600+MINUTE(Z11)*60+SECOND(Z11))-(HOUR(Z10)*3600+MINUTE(Z10)*60+SECOND(Z10)))</f>
        <v>0</v>
      </c>
      <c r="AB32" s="186" t="str">
        <f t="shared" ref="AB32" si="245">IFERROR(250/AC32*3.6,"")</f>
        <v/>
      </c>
      <c r="AC32" s="181">
        <f>ABS((HOUR(AB11)*3600+MINUTE(AB11)*60+SECOND(AB11))-(HOUR(AB10)*3600+MINUTE(AB10)*60+SECOND(AB10)))</f>
        <v>0</v>
      </c>
      <c r="AD32" s="186" t="str">
        <f t="shared" ref="AD32" si="246">IFERROR(250/AE32*3.6,"")</f>
        <v/>
      </c>
      <c r="AE32" s="181">
        <f>ABS((HOUR(AD11)*3600+MINUTE(AD11)*60+SECOND(AD11))-(HOUR(AD10)*3600+MINUTE(AD10)*60+SECOND(AD10)))</f>
        <v>0</v>
      </c>
      <c r="AF32" s="186" t="str">
        <f t="shared" ref="AF32" si="247">IFERROR(250/AG32*3.6,"")</f>
        <v/>
      </c>
      <c r="AG32" s="181">
        <f>ABS((HOUR(AF11)*3600+MINUTE(AF11)*60+SECOND(AF11))-(HOUR(AF10)*3600+MINUTE(AF10)*60+SECOND(AF10)))</f>
        <v>0</v>
      </c>
      <c r="AH32" s="186" t="str">
        <f t="shared" ref="AH32" si="248">IFERROR(250/AI32*3.6,"")</f>
        <v/>
      </c>
      <c r="AI32" s="181">
        <f>ABS((HOUR(AH11)*3600+MINUTE(AH11)*60+SECOND(AH11))-(HOUR(AH10)*3600+MINUTE(AH10)*60+SECOND(AH10)))</f>
        <v>0</v>
      </c>
      <c r="AJ32" s="187" t="str">
        <f t="shared" ref="AJ32" si="249">IFERROR(250/AK32*3.6,"")</f>
        <v/>
      </c>
      <c r="AK32" s="183">
        <f>ABS((HOUR(AJ11)*3600+MINUTE(AJ11)*60+SECOND(AJ11))-(HOUR(AJ10)*3600+MINUTE(AJ10)*60+SECOND(AJ10)))</f>
        <v>0</v>
      </c>
      <c r="AL32" s="188" t="str">
        <f t="shared" ref="AL32" si="250">IFERROR(250/AM32*3.6,"")</f>
        <v/>
      </c>
      <c r="AM32" s="181">
        <f>ABS((HOUR(AL11)*3600+MINUTE(AL11)*60+SECOND(AL11))-(HOUR(AL10)*3600+MINUTE(AL10)*60+SECOND(AL10)))</f>
        <v>0</v>
      </c>
      <c r="AN32" s="188" t="str">
        <f t="shared" ref="AN32" si="251">IFERROR(250/AO32*3.6,"")</f>
        <v/>
      </c>
      <c r="AO32" s="181">
        <f>ABS((HOUR(AN11)*3600+MINUTE(AN11)*60+SECOND(AN11))-(HOUR(AN10)*3600+MINUTE(AN10)*60+SECOND(AN10)))</f>
        <v>0</v>
      </c>
      <c r="AP32" s="188" t="str">
        <f t="shared" ref="AP32" si="252">IFERROR(250/AQ32*3.6,"")</f>
        <v/>
      </c>
      <c r="AQ32" s="181">
        <f>ABS((HOUR(AP11)*3600+MINUTE(AP11)*60+SECOND(AP11))-(HOUR(AP10)*3600+MINUTE(AP10)*60+SECOND(AP10)))</f>
        <v>0</v>
      </c>
      <c r="AR32" s="188" t="str">
        <f t="shared" ref="AR32" si="253">IFERROR(250/AS32*3.6,"")</f>
        <v/>
      </c>
      <c r="AS32" s="181">
        <f>ABS((HOUR(AR11)*3600+MINUTE(AR11)*60+SECOND(AR11))-(HOUR(AR10)*3600+MINUTE(AR10)*60+SECOND(AR10)))</f>
        <v>0</v>
      </c>
      <c r="AT32" s="188" t="str">
        <f t="shared" ref="AT32" si="254">IFERROR(250/AU32*3.6,"")</f>
        <v/>
      </c>
      <c r="AU32" s="181">
        <f>ABS((HOUR(AT11)*3600+MINUTE(AT11)*60+SECOND(AT11))-(HOUR(AT10)*3600+MINUTE(AT10)*60+SECOND(AT10)))</f>
        <v>0</v>
      </c>
      <c r="AV32" s="214" t="str">
        <f t="shared" ref="AV32" si="255">IFERROR(250/AW32*3.6,"")</f>
        <v/>
      </c>
      <c r="AW32" s="190"/>
      <c r="AX32" s="215" t="s">
        <v>172</v>
      </c>
      <c r="AY32" s="73"/>
      <c r="AZ32" s="73"/>
      <c r="BA32" s="86"/>
      <c r="BB32" s="73"/>
      <c r="BC32" s="73"/>
      <c r="BD32" s="73"/>
      <c r="BE32" s="73"/>
      <c r="BF32" s="73"/>
      <c r="BG32" s="73"/>
      <c r="BH32" s="73"/>
      <c r="BI32" s="73"/>
      <c r="BJ32" s="73"/>
      <c r="BK32" s="72"/>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row>
    <row r="33" spans="1:103" s="70" customFormat="1" ht="36" customHeight="1" thickBot="1" x14ac:dyDescent="0.3">
      <c r="A33" s="216" t="s">
        <v>175</v>
      </c>
      <c r="B33" s="180" t="str">
        <f>IFERROR(500/C33*3.6,"")</f>
        <v/>
      </c>
      <c r="C33" s="217">
        <f>HOUR(B11)*3600+MINUTE(B11)*60+SECOND(B11)</f>
        <v>0</v>
      </c>
      <c r="D33" s="180" t="str">
        <f t="shared" ref="D33" si="256">IFERROR(500/E33*3.6,"")</f>
        <v/>
      </c>
      <c r="E33" s="217">
        <f>HOUR(D11)*3600+MINUTE(D11)*60+SECOND(D11)</f>
        <v>0</v>
      </c>
      <c r="F33" s="180" t="str">
        <f t="shared" ref="F33" si="257">IFERROR(500/G33*3.6,"")</f>
        <v/>
      </c>
      <c r="G33" s="217">
        <f>HOUR(F11)*3600+MINUTE(F11)*60+SECOND(F11)</f>
        <v>0</v>
      </c>
      <c r="H33" s="180" t="str">
        <f t="shared" ref="H33" si="258">IFERROR(500/I33*3.6,"")</f>
        <v/>
      </c>
      <c r="I33" s="217">
        <f>HOUR(H11)*3600+MINUTE(H11)*60+SECOND(H11)</f>
        <v>0</v>
      </c>
      <c r="J33" s="180" t="str">
        <f t="shared" ref="J33" si="259">IFERROR(500/K33*3.6,"")</f>
        <v/>
      </c>
      <c r="K33" s="217">
        <f>HOUR(J11)*3600+MINUTE(J11)*60+SECOND(J11)</f>
        <v>0</v>
      </c>
      <c r="L33" s="182" t="str">
        <f t="shared" ref="L33" si="260">IFERROR(500/M33*3.6,"")</f>
        <v/>
      </c>
      <c r="M33" s="218">
        <f>HOUR(L11)*3600+MINUTE(L11)*60+SECOND(L11)</f>
        <v>0</v>
      </c>
      <c r="N33" s="184" t="str">
        <f t="shared" ref="N33" si="261">IFERROR(500/O33*3.6,"")</f>
        <v/>
      </c>
      <c r="O33" s="217">
        <f>HOUR(N11)*3600+MINUTE(N11)*60+SECOND(N11)</f>
        <v>0</v>
      </c>
      <c r="P33" s="184" t="str">
        <f t="shared" ref="P33" si="262">IFERROR(500/Q33*3.6,"")</f>
        <v/>
      </c>
      <c r="Q33" s="217">
        <f>HOUR(P11)*3600+MINUTE(P11)*60+SECOND(P11)</f>
        <v>0</v>
      </c>
      <c r="R33" s="184" t="str">
        <f t="shared" ref="R33" si="263">IFERROR(500/S33*3.6,"")</f>
        <v/>
      </c>
      <c r="S33" s="217">
        <f>HOUR(R11)*3600+MINUTE(R11)*60+SECOND(R11)</f>
        <v>0</v>
      </c>
      <c r="T33" s="184" t="str">
        <f t="shared" ref="T33" si="264">IFERROR(500/U33*3.6,"")</f>
        <v/>
      </c>
      <c r="U33" s="217">
        <f>HOUR(T11)*3600+MINUTE(T11)*60+SECOND(T11)</f>
        <v>0</v>
      </c>
      <c r="V33" s="184" t="str">
        <f t="shared" ref="V33" si="265">IFERROR(500/W33*3.6,"")</f>
        <v/>
      </c>
      <c r="W33" s="217">
        <f>HOUR(V11)*3600+MINUTE(V11)*60+SECOND(V11)</f>
        <v>0</v>
      </c>
      <c r="X33" s="185" t="str">
        <f t="shared" ref="X33" si="266">IFERROR(500/Y33*3.6,"")</f>
        <v/>
      </c>
      <c r="Y33" s="218">
        <f>HOUR(X11)*3600+MINUTE(X11)*60+SECOND(X11)</f>
        <v>0</v>
      </c>
      <c r="Z33" s="186" t="str">
        <f t="shared" ref="Z33" si="267">IFERROR(500/AA33*3.6,"")</f>
        <v/>
      </c>
      <c r="AA33" s="217">
        <f>HOUR(Z11)*3600+MINUTE(Z11)*60+SECOND(Z11)</f>
        <v>0</v>
      </c>
      <c r="AB33" s="186" t="str">
        <f t="shared" ref="AB33" si="268">IFERROR(500/AC33*3.6,"")</f>
        <v/>
      </c>
      <c r="AC33" s="217">
        <f>HOUR(AB11)*3600+MINUTE(AB11)*60+SECOND(AB11)</f>
        <v>0</v>
      </c>
      <c r="AD33" s="186" t="str">
        <f t="shared" ref="AD33" si="269">IFERROR(500/AE33*3.6,"")</f>
        <v/>
      </c>
      <c r="AE33" s="217">
        <f>HOUR(AD11)*3600+MINUTE(AD11)*60+SECOND(AD11)</f>
        <v>0</v>
      </c>
      <c r="AF33" s="186" t="str">
        <f t="shared" ref="AF33" si="270">IFERROR(500/AG33*3.6,"")</f>
        <v/>
      </c>
      <c r="AG33" s="217">
        <f>HOUR(AF11)*3600+MINUTE(AF11)*60+SECOND(AF11)</f>
        <v>0</v>
      </c>
      <c r="AH33" s="186" t="str">
        <f t="shared" ref="AH33" si="271">IFERROR(500/AI33*3.6,"")</f>
        <v/>
      </c>
      <c r="AI33" s="217">
        <f>HOUR(AH11)*3600+MINUTE(AH11)*60+SECOND(AH11)</f>
        <v>0</v>
      </c>
      <c r="AJ33" s="187" t="str">
        <f t="shared" ref="AJ33" si="272">IFERROR(500/AK33*3.6,"")</f>
        <v/>
      </c>
      <c r="AK33" s="218">
        <f>HOUR(AJ11)*3600+MINUTE(AJ11)*60+SECOND(AJ11)</f>
        <v>0</v>
      </c>
      <c r="AL33" s="188" t="str">
        <f t="shared" ref="AL33" si="273">IFERROR(500/AM33*3.6,"")</f>
        <v/>
      </c>
      <c r="AM33" s="217">
        <f>HOUR(AL11)*3600+MINUTE(AL11)*60+SECOND(AL11)</f>
        <v>0</v>
      </c>
      <c r="AN33" s="188" t="str">
        <f t="shared" ref="AN33" si="274">IFERROR(500/AO33*3.6,"")</f>
        <v/>
      </c>
      <c r="AO33" s="217">
        <f>HOUR(AN11)*3600+MINUTE(AN11)*60+SECOND(AN11)</f>
        <v>0</v>
      </c>
      <c r="AP33" s="188" t="str">
        <f t="shared" ref="AP33" si="275">IFERROR(500/AQ33*3.6,"")</f>
        <v/>
      </c>
      <c r="AQ33" s="217">
        <f>HOUR(AP11)*3600+MINUTE(AP11)*60+SECOND(AP11)</f>
        <v>0</v>
      </c>
      <c r="AR33" s="188" t="str">
        <f t="shared" ref="AR33" si="276">IFERROR(500/AS33*3.6,"")</f>
        <v/>
      </c>
      <c r="AS33" s="217">
        <f>HOUR(AR11)*3600+MINUTE(AR11)*60+SECOND(AR11)</f>
        <v>0</v>
      </c>
      <c r="AT33" s="188" t="str">
        <f t="shared" ref="AT33" si="277">IFERROR(500/AU33*3.6,"")</f>
        <v/>
      </c>
      <c r="AU33" s="217">
        <f>HOUR(AT11)*3600+MINUTE(AT11)*60+SECOND(AT11)</f>
        <v>0</v>
      </c>
      <c r="AV33" s="214" t="str">
        <f t="shared" ref="AV33" si="278">IFERROR(500/AW33*3.6,"")</f>
        <v/>
      </c>
      <c r="AW33" s="204"/>
      <c r="AX33" s="215" t="s">
        <v>175</v>
      </c>
      <c r="AY33" s="73"/>
      <c r="AZ33" s="73"/>
      <c r="BA33" s="86"/>
      <c r="BB33" s="73"/>
      <c r="BC33" s="73"/>
      <c r="BD33" s="73"/>
      <c r="BE33" s="73"/>
      <c r="BF33" s="73"/>
      <c r="BG33" s="73"/>
      <c r="BH33" s="73"/>
      <c r="BI33" s="73"/>
      <c r="BJ33" s="73"/>
      <c r="BK33" s="72"/>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row>
    <row r="34" spans="1:103" s="70" customFormat="1" ht="111" customHeight="1" x14ac:dyDescent="0.25">
      <c r="A34" s="67"/>
      <c r="B34" s="219">
        <f>ABS((HOUR(B12)*3600+MINUTE(B12)*60+SECOND(B12)))</f>
        <v>0</v>
      </c>
      <c r="C34" s="219">
        <f t="shared" ref="C34:AW34" si="279">ABS((HOUR(C12)*3600+MINUTE(C12)*60+SECOND(C12)))</f>
        <v>0</v>
      </c>
      <c r="D34" s="219">
        <f t="shared" si="279"/>
        <v>0</v>
      </c>
      <c r="E34" s="219">
        <f t="shared" si="279"/>
        <v>0</v>
      </c>
      <c r="F34" s="219">
        <f t="shared" si="279"/>
        <v>0</v>
      </c>
      <c r="G34" s="219">
        <f t="shared" si="279"/>
        <v>0</v>
      </c>
      <c r="H34" s="219">
        <f t="shared" si="279"/>
        <v>0</v>
      </c>
      <c r="I34" s="219">
        <f t="shared" si="279"/>
        <v>0</v>
      </c>
      <c r="J34" s="219">
        <f t="shared" si="279"/>
        <v>0</v>
      </c>
      <c r="K34" s="219">
        <f t="shared" si="279"/>
        <v>0</v>
      </c>
      <c r="L34" s="219">
        <f t="shared" si="279"/>
        <v>0</v>
      </c>
      <c r="M34" s="219">
        <f t="shared" si="279"/>
        <v>0</v>
      </c>
      <c r="N34" s="219">
        <f t="shared" si="279"/>
        <v>0</v>
      </c>
      <c r="O34" s="219">
        <f t="shared" si="279"/>
        <v>0</v>
      </c>
      <c r="P34" s="219">
        <f t="shared" si="279"/>
        <v>0</v>
      </c>
      <c r="Q34" s="219">
        <f t="shared" si="279"/>
        <v>0</v>
      </c>
      <c r="R34" s="219">
        <f t="shared" si="279"/>
        <v>0</v>
      </c>
      <c r="S34" s="219">
        <f t="shared" si="279"/>
        <v>0</v>
      </c>
      <c r="T34" s="219">
        <f t="shared" si="279"/>
        <v>0</v>
      </c>
      <c r="U34" s="219">
        <f t="shared" si="279"/>
        <v>0</v>
      </c>
      <c r="V34" s="219">
        <f t="shared" si="279"/>
        <v>0</v>
      </c>
      <c r="W34" s="219">
        <f t="shared" si="279"/>
        <v>0</v>
      </c>
      <c r="X34" s="219">
        <f t="shared" si="279"/>
        <v>0</v>
      </c>
      <c r="Y34" s="219">
        <f t="shared" si="279"/>
        <v>0</v>
      </c>
      <c r="Z34" s="219">
        <f t="shared" si="279"/>
        <v>0</v>
      </c>
      <c r="AA34" s="219">
        <f t="shared" si="279"/>
        <v>0</v>
      </c>
      <c r="AB34" s="219">
        <f t="shared" si="279"/>
        <v>0</v>
      </c>
      <c r="AC34" s="219">
        <f t="shared" si="279"/>
        <v>0</v>
      </c>
      <c r="AD34" s="219">
        <f t="shared" si="279"/>
        <v>0</v>
      </c>
      <c r="AE34" s="219">
        <f t="shared" si="279"/>
        <v>0</v>
      </c>
      <c r="AF34" s="219">
        <f t="shared" si="279"/>
        <v>0</v>
      </c>
      <c r="AG34" s="219">
        <f t="shared" si="279"/>
        <v>0</v>
      </c>
      <c r="AH34" s="219">
        <f t="shared" si="279"/>
        <v>0</v>
      </c>
      <c r="AI34" s="219">
        <f t="shared" si="279"/>
        <v>0</v>
      </c>
      <c r="AJ34" s="219">
        <f t="shared" si="279"/>
        <v>0</v>
      </c>
      <c r="AK34" s="219">
        <f t="shared" si="279"/>
        <v>0</v>
      </c>
      <c r="AL34" s="219">
        <f t="shared" si="279"/>
        <v>0</v>
      </c>
      <c r="AM34" s="219">
        <f t="shared" si="279"/>
        <v>0</v>
      </c>
      <c r="AN34" s="219">
        <f t="shared" si="279"/>
        <v>0</v>
      </c>
      <c r="AO34" s="219">
        <f t="shared" si="279"/>
        <v>0</v>
      </c>
      <c r="AP34" s="219">
        <f t="shared" si="279"/>
        <v>0</v>
      </c>
      <c r="AQ34" s="219">
        <f t="shared" si="279"/>
        <v>0</v>
      </c>
      <c r="AR34" s="219">
        <f t="shared" si="279"/>
        <v>0</v>
      </c>
      <c r="AS34" s="219">
        <f t="shared" si="279"/>
        <v>0</v>
      </c>
      <c r="AT34" s="219">
        <f t="shared" si="279"/>
        <v>0</v>
      </c>
      <c r="AU34" s="219">
        <f t="shared" si="279"/>
        <v>0</v>
      </c>
      <c r="AV34" s="219">
        <f t="shared" si="279"/>
        <v>0</v>
      </c>
      <c r="AW34" s="75">
        <f t="shared" si="279"/>
        <v>0</v>
      </c>
      <c r="AX34" s="67"/>
      <c r="AY34" s="73"/>
      <c r="AZ34" s="73"/>
      <c r="BA34" s="86"/>
      <c r="BB34" s="73"/>
      <c r="BC34" s="73"/>
      <c r="BD34" s="73"/>
      <c r="BE34" s="73"/>
      <c r="BF34" s="73"/>
      <c r="BG34" s="73"/>
      <c r="BH34" s="73"/>
      <c r="BI34" s="73"/>
      <c r="BJ34" s="73"/>
      <c r="BK34" s="72"/>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row>
    <row r="35" spans="1:103" s="222" customFormat="1" ht="188" customHeight="1" x14ac:dyDescent="0.25">
      <c r="A35" s="220"/>
      <c r="B35" s="221">
        <f>ABS((HOUR(B13)*3600+MINUTE(B13)*60+SECOND(B13)))</f>
        <v>0</v>
      </c>
      <c r="C35" s="221">
        <f t="shared" ref="C35:AW35" si="280">ABS((HOUR(C13)*3600+MINUTE(C13)*60+SECOND(C13)))</f>
        <v>0</v>
      </c>
      <c r="D35" s="221">
        <f t="shared" si="280"/>
        <v>0</v>
      </c>
      <c r="E35" s="221">
        <f t="shared" si="280"/>
        <v>0</v>
      </c>
      <c r="F35" s="221">
        <f t="shared" si="280"/>
        <v>0</v>
      </c>
      <c r="G35" s="221">
        <f t="shared" si="280"/>
        <v>0</v>
      </c>
      <c r="H35" s="221">
        <f t="shared" si="280"/>
        <v>0</v>
      </c>
      <c r="I35" s="221">
        <f t="shared" si="280"/>
        <v>0</v>
      </c>
      <c r="J35" s="221">
        <f t="shared" si="280"/>
        <v>0</v>
      </c>
      <c r="K35" s="221">
        <f t="shared" si="280"/>
        <v>0</v>
      </c>
      <c r="L35" s="221">
        <f t="shared" si="280"/>
        <v>0</v>
      </c>
      <c r="M35" s="221">
        <f t="shared" si="280"/>
        <v>0</v>
      </c>
      <c r="N35" s="221">
        <f t="shared" si="280"/>
        <v>0</v>
      </c>
      <c r="O35" s="221">
        <f t="shared" si="280"/>
        <v>0</v>
      </c>
      <c r="P35" s="221">
        <f t="shared" si="280"/>
        <v>0</v>
      </c>
      <c r="Q35" s="221">
        <f t="shared" si="280"/>
        <v>0</v>
      </c>
      <c r="R35" s="221">
        <f t="shared" si="280"/>
        <v>0</v>
      </c>
      <c r="S35" s="221">
        <f t="shared" si="280"/>
        <v>0</v>
      </c>
      <c r="T35" s="221">
        <f t="shared" si="280"/>
        <v>0</v>
      </c>
      <c r="U35" s="221">
        <f t="shared" si="280"/>
        <v>0</v>
      </c>
      <c r="V35" s="221">
        <f t="shared" si="280"/>
        <v>0</v>
      </c>
      <c r="W35" s="221">
        <f t="shared" si="280"/>
        <v>0</v>
      </c>
      <c r="X35" s="221">
        <f t="shared" si="280"/>
        <v>0</v>
      </c>
      <c r="Y35" s="221">
        <f t="shared" si="280"/>
        <v>0</v>
      </c>
      <c r="Z35" s="221">
        <f t="shared" si="280"/>
        <v>0</v>
      </c>
      <c r="AA35" s="221">
        <f t="shared" si="280"/>
        <v>0</v>
      </c>
      <c r="AB35" s="221">
        <f t="shared" si="280"/>
        <v>0</v>
      </c>
      <c r="AC35" s="221">
        <f t="shared" si="280"/>
        <v>0</v>
      </c>
      <c r="AD35" s="221">
        <f t="shared" si="280"/>
        <v>0</v>
      </c>
      <c r="AE35" s="221">
        <f t="shared" si="280"/>
        <v>0</v>
      </c>
      <c r="AF35" s="221">
        <f t="shared" si="280"/>
        <v>0</v>
      </c>
      <c r="AG35" s="221">
        <f t="shared" si="280"/>
        <v>0</v>
      </c>
      <c r="AH35" s="221">
        <f t="shared" si="280"/>
        <v>0</v>
      </c>
      <c r="AI35" s="221">
        <f t="shared" si="280"/>
        <v>0</v>
      </c>
      <c r="AJ35" s="221">
        <f t="shared" si="280"/>
        <v>0</v>
      </c>
      <c r="AK35" s="221">
        <f t="shared" si="280"/>
        <v>0</v>
      </c>
      <c r="AL35" s="221">
        <f t="shared" si="280"/>
        <v>0</v>
      </c>
      <c r="AM35" s="221">
        <f t="shared" si="280"/>
        <v>0</v>
      </c>
      <c r="AN35" s="221">
        <f t="shared" si="280"/>
        <v>0</v>
      </c>
      <c r="AO35" s="221">
        <f t="shared" si="280"/>
        <v>0</v>
      </c>
      <c r="AP35" s="221">
        <f t="shared" si="280"/>
        <v>0</v>
      </c>
      <c r="AQ35" s="221">
        <f t="shared" si="280"/>
        <v>0</v>
      </c>
      <c r="AR35" s="221">
        <f t="shared" si="280"/>
        <v>0</v>
      </c>
      <c r="AS35" s="221">
        <f t="shared" si="280"/>
        <v>0</v>
      </c>
      <c r="AT35" s="221">
        <f t="shared" si="280"/>
        <v>0</v>
      </c>
      <c r="AU35" s="221">
        <f t="shared" si="280"/>
        <v>0</v>
      </c>
      <c r="AV35" s="221">
        <f t="shared" si="280"/>
        <v>0</v>
      </c>
      <c r="AW35" s="221">
        <f t="shared" si="280"/>
        <v>0</v>
      </c>
      <c r="AX35" s="220"/>
      <c r="BA35" s="223"/>
      <c r="BK35" s="224"/>
    </row>
    <row r="36" spans="1:103" s="227" customFormat="1" ht="34" x14ac:dyDescent="0.4">
      <c r="A36" s="225"/>
      <c r="B36" s="226"/>
      <c r="D36" s="228" t="s">
        <v>188</v>
      </c>
      <c r="AK36" s="229"/>
      <c r="AW36" s="230"/>
      <c r="AX36" s="231"/>
      <c r="AY36" s="228"/>
      <c r="AZ36" s="228"/>
      <c r="BB36" s="228"/>
      <c r="BC36" s="228"/>
      <c r="BD36" s="228"/>
      <c r="BE36" s="228"/>
      <c r="BF36" s="228"/>
      <c r="BG36" s="228"/>
      <c r="BH36" s="228"/>
      <c r="BI36" s="228"/>
      <c r="BJ36" s="228"/>
      <c r="BK36" s="231"/>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row>
    <row r="37" spans="1:103" s="228" customFormat="1" ht="34" x14ac:dyDescent="0.4">
      <c r="A37" s="225"/>
      <c r="D37" s="228" t="s">
        <v>187</v>
      </c>
      <c r="AK37" s="230"/>
      <c r="AW37" s="230"/>
      <c r="AX37" s="231"/>
      <c r="BK37" s="231"/>
    </row>
    <row r="38" spans="1:103" s="70" customFormat="1" ht="54" customHeight="1" thickBot="1" x14ac:dyDescent="0.3">
      <c r="A38" s="232"/>
      <c r="B38" s="219"/>
      <c r="D38" s="219"/>
      <c r="F38" s="219"/>
      <c r="H38" s="219"/>
      <c r="J38" s="219"/>
      <c r="L38" s="219"/>
      <c r="N38" s="219"/>
      <c r="P38" s="219"/>
      <c r="R38" s="219"/>
      <c r="T38" s="219"/>
      <c r="V38" s="219"/>
      <c r="X38" s="219"/>
      <c r="Z38" s="219"/>
      <c r="AB38" s="219"/>
      <c r="AD38" s="219"/>
      <c r="AF38" s="219"/>
      <c r="AH38" s="219"/>
      <c r="AJ38" s="219"/>
      <c r="AL38" s="219"/>
      <c r="AN38" s="219"/>
      <c r="AP38" s="219"/>
      <c r="AR38" s="219"/>
      <c r="AT38" s="219"/>
      <c r="AV38" s="219"/>
      <c r="AW38" s="71"/>
      <c r="AX38" s="72"/>
      <c r="AY38" s="73"/>
      <c r="AZ38" s="73"/>
      <c r="BA38" s="86" t="s">
        <v>207</v>
      </c>
      <c r="BB38" s="73"/>
      <c r="BC38" s="73"/>
      <c r="BD38" s="73"/>
      <c r="BE38" s="73"/>
      <c r="BF38" s="73"/>
      <c r="BG38" s="73"/>
      <c r="BH38" s="73"/>
      <c r="BI38" s="73"/>
      <c r="BJ38" s="73"/>
      <c r="BK38" s="72"/>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row>
    <row r="39" spans="1:103" s="70" customFormat="1" ht="32" x14ac:dyDescent="0.2">
      <c r="A39" s="233"/>
      <c r="B39" s="315"/>
      <c r="C39" s="315"/>
      <c r="D39" s="315"/>
      <c r="E39" s="315"/>
      <c r="F39" s="316"/>
      <c r="G39" s="122"/>
      <c r="H39" s="315"/>
      <c r="I39" s="315"/>
      <c r="J39" s="315"/>
      <c r="K39" s="315"/>
      <c r="L39" s="316"/>
      <c r="M39" s="122"/>
      <c r="N39" s="315"/>
      <c r="O39" s="315"/>
      <c r="P39" s="315"/>
      <c r="Q39" s="315"/>
      <c r="R39" s="316"/>
      <c r="S39" s="122"/>
      <c r="T39" s="315"/>
      <c r="U39" s="315"/>
      <c r="V39" s="315"/>
      <c r="W39" s="315"/>
      <c r="X39" s="316"/>
      <c r="Y39" s="122"/>
      <c r="Z39" s="315"/>
      <c r="AA39" s="315"/>
      <c r="AB39" s="315"/>
      <c r="AC39" s="315"/>
      <c r="AD39" s="316"/>
      <c r="AE39" s="122"/>
      <c r="AF39" s="315"/>
      <c r="AG39" s="315"/>
      <c r="AH39" s="315"/>
      <c r="AI39" s="315"/>
      <c r="AJ39" s="316"/>
      <c r="AK39" s="122"/>
      <c r="AL39" s="315"/>
      <c r="AM39" s="315"/>
      <c r="AN39" s="315"/>
      <c r="AO39" s="315"/>
      <c r="AP39" s="316"/>
      <c r="AQ39" s="122"/>
      <c r="AR39" s="315"/>
      <c r="AS39" s="315"/>
      <c r="AT39" s="315"/>
      <c r="AU39" s="315"/>
      <c r="AV39" s="316"/>
      <c r="AW39" s="71"/>
      <c r="BA39" s="90">
        <v>1</v>
      </c>
      <c r="BB39" s="90">
        <v>2</v>
      </c>
      <c r="BC39" s="90">
        <v>3</v>
      </c>
      <c r="BD39" s="90">
        <v>4</v>
      </c>
      <c r="BE39" s="90">
        <v>5</v>
      </c>
      <c r="BF39" s="90">
        <v>6</v>
      </c>
      <c r="BG39" s="90">
        <v>7</v>
      </c>
      <c r="BH39" s="90">
        <v>8</v>
      </c>
      <c r="BI39" s="234" t="s">
        <v>185</v>
      </c>
      <c r="BJ39" s="72" t="s">
        <v>208</v>
      </c>
      <c r="BK39" s="72" t="s">
        <v>209</v>
      </c>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row>
    <row r="40" spans="1:103" s="245" customFormat="1" ht="24" x14ac:dyDescent="0.3">
      <c r="A40" s="91" t="s">
        <v>216</v>
      </c>
      <c r="B40" s="235" t="str">
        <f>B17</f>
        <v>C1=C3</v>
      </c>
      <c r="C40" s="236">
        <f t="shared" ref="C40:AV40" si="281">C17</f>
        <v>0</v>
      </c>
      <c r="D40" s="235" t="str">
        <f t="shared" si="281"/>
        <v>C2&lt;C3</v>
      </c>
      <c r="E40" s="236">
        <f t="shared" si="281"/>
        <v>0</v>
      </c>
      <c r="F40" s="235" t="str">
        <f t="shared" si="281"/>
        <v>C3=C1</v>
      </c>
      <c r="G40" s="131">
        <f t="shared" si="281"/>
        <v>0</v>
      </c>
      <c r="H40" s="237" t="str">
        <f t="shared" si="281"/>
        <v>C1=C2</v>
      </c>
      <c r="I40" s="238" t="str">
        <f t="shared" si="281"/>
        <v>C2=C3</v>
      </c>
      <c r="J40" s="237" t="str">
        <f t="shared" si="281"/>
        <v>C2=C3</v>
      </c>
      <c r="K40" s="238">
        <f t="shared" si="281"/>
        <v>0</v>
      </c>
      <c r="L40" s="238" t="str">
        <f t="shared" si="281"/>
        <v>C3=C1</v>
      </c>
      <c r="M40" s="133">
        <f t="shared" si="281"/>
        <v>0</v>
      </c>
      <c r="N40" s="135" t="str">
        <f t="shared" si="281"/>
        <v>C1&gt;C2</v>
      </c>
      <c r="O40" s="135">
        <f t="shared" si="281"/>
        <v>0</v>
      </c>
      <c r="P40" s="135" t="str">
        <f t="shared" si="281"/>
        <v>C2&lt;C1</v>
      </c>
      <c r="Q40" s="135">
        <f t="shared" si="281"/>
        <v>0</v>
      </c>
      <c r="R40" s="135" t="str">
        <f t="shared" si="281"/>
        <v>C3&lt;C2</v>
      </c>
      <c r="S40" s="131">
        <f t="shared" si="281"/>
        <v>0</v>
      </c>
      <c r="T40" s="239" t="str">
        <f t="shared" si="281"/>
        <v>C1&lt;C2</v>
      </c>
      <c r="U40" s="239">
        <f t="shared" si="281"/>
        <v>0</v>
      </c>
      <c r="V40" s="239" t="str">
        <f t="shared" si="281"/>
        <v>C2=C3</v>
      </c>
      <c r="W40" s="239">
        <f t="shared" si="281"/>
        <v>0</v>
      </c>
      <c r="X40" s="239" t="str">
        <f t="shared" si="281"/>
        <v>C3=C2</v>
      </c>
      <c r="Y40" s="133">
        <f t="shared" si="281"/>
        <v>0</v>
      </c>
      <c r="Z40" s="134" t="str">
        <f t="shared" si="281"/>
        <v>C1=C2</v>
      </c>
      <c r="AA40" s="134">
        <f t="shared" si="281"/>
        <v>0</v>
      </c>
      <c r="AB40" s="134" t="str">
        <f t="shared" si="281"/>
        <v>C2=C1</v>
      </c>
      <c r="AC40" s="134">
        <f t="shared" si="281"/>
        <v>0</v>
      </c>
      <c r="AD40" s="134" t="str">
        <f t="shared" si="281"/>
        <v>C3&gt;C1</v>
      </c>
      <c r="AE40" s="131">
        <f t="shared" si="281"/>
        <v>0</v>
      </c>
      <c r="AF40" s="132" t="str">
        <f t="shared" si="281"/>
        <v>C1=C3</v>
      </c>
      <c r="AG40" s="132">
        <f t="shared" si="281"/>
        <v>0</v>
      </c>
      <c r="AH40" s="132" t="str">
        <f t="shared" si="281"/>
        <v>C2&gt;C3</v>
      </c>
      <c r="AI40" s="132">
        <f t="shared" si="281"/>
        <v>0</v>
      </c>
      <c r="AJ40" s="132" t="str">
        <f t="shared" si="281"/>
        <v>C3=C1</v>
      </c>
      <c r="AK40" s="133">
        <f t="shared" si="281"/>
        <v>0</v>
      </c>
      <c r="AL40" s="240" t="str">
        <f t="shared" si="281"/>
        <v>C1&gt;C2</v>
      </c>
      <c r="AM40" s="240">
        <f t="shared" si="281"/>
        <v>0</v>
      </c>
      <c r="AN40" s="240" t="str">
        <f t="shared" si="281"/>
        <v>C2=C3</v>
      </c>
      <c r="AO40" s="240">
        <f t="shared" si="281"/>
        <v>0</v>
      </c>
      <c r="AP40" s="240" t="str">
        <f t="shared" si="281"/>
        <v>C3=C2</v>
      </c>
      <c r="AQ40" s="131">
        <f t="shared" si="281"/>
        <v>0</v>
      </c>
      <c r="AR40" s="241" t="str">
        <f t="shared" si="281"/>
        <v>C1=C2</v>
      </c>
      <c r="AS40" s="241">
        <f t="shared" si="281"/>
        <v>0</v>
      </c>
      <c r="AT40" s="241" t="str">
        <f t="shared" si="281"/>
        <v>C2=C1</v>
      </c>
      <c r="AU40" s="241">
        <f t="shared" si="281"/>
        <v>0</v>
      </c>
      <c r="AV40" s="241" t="str">
        <f t="shared" si="281"/>
        <v>C3&lt;C1</v>
      </c>
      <c r="AW40" s="242"/>
      <c r="AX40" s="76" t="s">
        <v>164</v>
      </c>
      <c r="AY40" s="76" t="s">
        <v>166</v>
      </c>
      <c r="AZ40" s="76" t="s">
        <v>165</v>
      </c>
      <c r="BA40" s="243"/>
      <c r="BB40" s="244"/>
      <c r="BC40" s="244"/>
      <c r="BD40" s="244"/>
      <c r="BE40" s="244"/>
      <c r="BF40" s="244"/>
      <c r="BG40" s="244"/>
      <c r="BH40" s="244"/>
      <c r="BI40" s="244"/>
      <c r="BK40" s="243"/>
    </row>
    <row r="41" spans="1:103" s="245" customFormat="1" ht="58" customHeight="1" x14ac:dyDescent="0.3">
      <c r="A41" s="125" t="str">
        <f ca="1">BA5</f>
        <v>Abdelbasset</v>
      </c>
      <c r="B41" s="246">
        <f t="shared" ref="B41:B64" si="282">IF(AND($AZ41+3&gt;=$AX41,$AX41&gt;=$AZ41-3),1,0)</f>
        <v>1</v>
      </c>
      <c r="C41" s="246"/>
      <c r="D41" s="246">
        <f t="shared" ref="D41:D64" si="283">IF($AY41&lt;$AZ41,1,0)</f>
        <v>0</v>
      </c>
      <c r="E41" s="246"/>
      <c r="F41" s="246">
        <f t="shared" ref="F41:F64" si="284">IF(AND($AZ41+3&gt;=$AX41,$AX41&gt;=$AZ41-3),1,0)</f>
        <v>1</v>
      </c>
      <c r="G41" s="247"/>
      <c r="H41" s="248">
        <f t="shared" ref="H41:H64" si="285">IF(AND($AY41+3&gt;=$AX41,$AX41&gt;=$AY41-3),1,0)</f>
        <v>1</v>
      </c>
      <c r="I41" s="248"/>
      <c r="J41" s="248">
        <f t="shared" ref="J41:J64" si="286">IF(AND($AZ41+3&gt;=$AY41,$AY41&gt;=$AZ41-3),1,0)</f>
        <v>1</v>
      </c>
      <c r="K41" s="248"/>
      <c r="L41" s="248">
        <f t="shared" ref="L41:L64" si="287">IF(AND($AZ41+3&gt;=$AX41,$AX41&gt;=$AZ41-3),1,0)</f>
        <v>1</v>
      </c>
      <c r="M41" s="247"/>
      <c r="N41" s="249">
        <f t="shared" ref="N41:N64" si="288">IF($AX41&gt;$AY41,1,0)</f>
        <v>0</v>
      </c>
      <c r="O41" s="249"/>
      <c r="P41" s="249">
        <f t="shared" ref="P41:P64" si="289">IF($AX41&gt;$AY41,1,0)</f>
        <v>0</v>
      </c>
      <c r="Q41" s="249"/>
      <c r="R41" s="249">
        <f t="shared" ref="R41:R64" si="290">IF($AY41&gt;$AZ41,1,0)</f>
        <v>0</v>
      </c>
      <c r="S41" s="247"/>
      <c r="T41" s="250">
        <f t="shared" ref="T41:T64" si="291">IF($AX41&lt;$AY41,1,0)</f>
        <v>0</v>
      </c>
      <c r="U41" s="250"/>
      <c r="V41" s="250">
        <f t="shared" ref="V41:X64" si="292">IF(AND($AZ41+3&gt;=$AY41,$AY41&gt;=$AZ41-3),1,0)</f>
        <v>1</v>
      </c>
      <c r="W41" s="250"/>
      <c r="X41" s="250">
        <f t="shared" si="292"/>
        <v>1</v>
      </c>
      <c r="Y41" s="247"/>
      <c r="Z41" s="251">
        <f t="shared" ref="Z41:Z64" si="293">IF(AND($AY41+3&gt;=$AX41,$AX41&gt;=$AY41-3),1,0)</f>
        <v>1</v>
      </c>
      <c r="AA41" s="251"/>
      <c r="AB41" s="251">
        <f t="shared" ref="AB41:AB64" si="294">IF(AND($AY41+3&gt;=$AX41,$AX41&gt;=$AY41-3),1,0)</f>
        <v>1</v>
      </c>
      <c r="AC41" s="251"/>
      <c r="AD41" s="251">
        <f t="shared" ref="AD41:AD64" si="295">IF($AX41&lt;$AZ41,1,0)</f>
        <v>0</v>
      </c>
      <c r="AE41" s="247"/>
      <c r="AF41" s="252">
        <f t="shared" ref="AF41:AF64" si="296">IF(AND($AZ41+3&gt;=$AX41,$AX41&gt;=$AZ41-3),1,0)</f>
        <v>1</v>
      </c>
      <c r="AG41" s="252"/>
      <c r="AH41" s="252">
        <f t="shared" ref="AH41:AH64" si="297">IF($AY41&gt;$AZ41,1,0)</f>
        <v>0</v>
      </c>
      <c r="AI41" s="252"/>
      <c r="AJ41" s="252">
        <f t="shared" ref="AJ41:AJ64" si="298">IF(AND($AZ41+3&gt;=$AX41,$AX41&gt;=$AZ41-3),1,0)</f>
        <v>1</v>
      </c>
      <c r="AK41" s="247"/>
      <c r="AL41" s="253">
        <f t="shared" ref="AL41:AL64" si="299">IF($AX41&gt;$AY41,1,0)</f>
        <v>0</v>
      </c>
      <c r="AM41" s="253"/>
      <c r="AN41" s="253">
        <f t="shared" ref="AN41:AN64" si="300">IF(AND($AZ41+3&gt;=$AY41,$AY41&gt;=$AZ41-3),1,0)</f>
        <v>1</v>
      </c>
      <c r="AO41" s="253"/>
      <c r="AP41" s="253">
        <f t="shared" ref="AP41:AP64" si="301">IF(AND($AZ41+3&gt;=$AY41,$AY41&gt;=$AZ41-3),1,0)</f>
        <v>1</v>
      </c>
      <c r="AQ41" s="247"/>
      <c r="AR41" s="254">
        <f t="shared" ref="AR41:AT64" si="302">IF(AND($AY41+3&gt;=$AX41,$AX41&gt;=$AY41-3),1,0)</f>
        <v>1</v>
      </c>
      <c r="AS41" s="254"/>
      <c r="AT41" s="254">
        <f t="shared" si="302"/>
        <v>1</v>
      </c>
      <c r="AU41" s="254"/>
      <c r="AV41" s="254">
        <f t="shared" ref="AV41:AV64" si="303">IF($AX41&gt;$AZ41,1,0)</f>
        <v>0</v>
      </c>
      <c r="AW41" s="246">
        <f>IF(AND($AZ41+3&gt;=$AX41,$AX41&gt;=$AZ41-3),1,0)</f>
        <v>1</v>
      </c>
      <c r="AX41" s="76">
        <f>ABS((HOUR(B$7)*3600+MINUTE(B$7)*60+SECOND(B$7)))</f>
        <v>0</v>
      </c>
      <c r="AY41" s="76">
        <f>ABS((HOUR(B$9)*3600+MINUTE(B$9)*60+SECOND(B$9)))</f>
        <v>0</v>
      </c>
      <c r="AZ41" s="76">
        <f>ABS((HOUR(B$11)*3600+MINUTE(B$11)*60+SECOND(B$11)))</f>
        <v>0</v>
      </c>
      <c r="BA41" s="144">
        <f>SUM(B41:F41)</f>
        <v>2</v>
      </c>
      <c r="BB41" s="144">
        <f>SUM(H41:L41)</f>
        <v>3</v>
      </c>
      <c r="BC41" s="144">
        <f>SUM(N41:R41)</f>
        <v>0</v>
      </c>
      <c r="BD41" s="144">
        <f>SUM(T41:X41)</f>
        <v>2</v>
      </c>
      <c r="BE41" s="144">
        <f>SUM(Z41:AD41)</f>
        <v>2</v>
      </c>
      <c r="BF41" s="144">
        <f>SUM(AF41:AJ41)</f>
        <v>2</v>
      </c>
      <c r="BG41" s="144">
        <f>SUM(AL41:AP41)</f>
        <v>2</v>
      </c>
      <c r="BH41" s="144">
        <f>SUM(AR41:AV41)</f>
        <v>2</v>
      </c>
      <c r="BI41" s="255">
        <f>B$18</f>
        <v>0</v>
      </c>
      <c r="BJ41" s="243" t="e">
        <f t="shared" ref="BJ41:BJ64" ca="1" si="304">OFFSET(INDEX(choix,MATCH(A41,coureur,0),MATCH(BK41,strategie,0)),1,0)</f>
        <v>#N/A</v>
      </c>
      <c r="BK41" s="256">
        <f>B$19</f>
        <v>0</v>
      </c>
      <c r="BL41" s="243" t="e">
        <f ca="1">IF(OR(BJ41=0,BJ41=1),DEBUT!$O$5,IF(AND(BK41=BI41,BJ41=2),DEBUT!$O$7,IF(AND(BK41&lt;&gt;BI41,BJ41=2),DEBUT!$O$6,IF(AND(BK41=BI41,BJ41=3),DEBUT!$O$9,IF(AND(BK41&lt;&gt;BI41,BJ41=3),DEBUT!$O$8,0)))))</f>
        <v>#N/A</v>
      </c>
    </row>
    <row r="42" spans="1:103" s="245" customFormat="1" ht="58" customHeight="1" x14ac:dyDescent="0.3">
      <c r="A42" s="125" t="str">
        <f t="shared" ref="A42:A64" ca="1" si="305">BA6</f>
        <v>Alen</v>
      </c>
      <c r="B42" s="246">
        <f t="shared" si="282"/>
        <v>1</v>
      </c>
      <c r="C42" s="246"/>
      <c r="D42" s="246">
        <f t="shared" si="283"/>
        <v>0</v>
      </c>
      <c r="E42" s="246"/>
      <c r="F42" s="246">
        <f t="shared" si="284"/>
        <v>1</v>
      </c>
      <c r="G42" s="247"/>
      <c r="H42" s="248">
        <f t="shared" si="285"/>
        <v>1</v>
      </c>
      <c r="I42" s="248"/>
      <c r="J42" s="248">
        <f t="shared" si="286"/>
        <v>1</v>
      </c>
      <c r="K42" s="248"/>
      <c r="L42" s="248">
        <f t="shared" si="287"/>
        <v>1</v>
      </c>
      <c r="M42" s="247"/>
      <c r="N42" s="249">
        <f t="shared" si="288"/>
        <v>0</v>
      </c>
      <c r="O42" s="249"/>
      <c r="P42" s="249">
        <f t="shared" si="289"/>
        <v>0</v>
      </c>
      <c r="Q42" s="249"/>
      <c r="R42" s="249">
        <f t="shared" si="290"/>
        <v>0</v>
      </c>
      <c r="S42" s="247"/>
      <c r="T42" s="250">
        <f t="shared" si="291"/>
        <v>0</v>
      </c>
      <c r="U42" s="250"/>
      <c r="V42" s="250">
        <f t="shared" si="292"/>
        <v>1</v>
      </c>
      <c r="W42" s="250"/>
      <c r="X42" s="250">
        <f t="shared" si="292"/>
        <v>1</v>
      </c>
      <c r="Y42" s="247"/>
      <c r="Z42" s="251">
        <f t="shared" si="293"/>
        <v>1</v>
      </c>
      <c r="AA42" s="251"/>
      <c r="AB42" s="251">
        <f t="shared" si="294"/>
        <v>1</v>
      </c>
      <c r="AC42" s="251"/>
      <c r="AD42" s="251">
        <f t="shared" si="295"/>
        <v>0</v>
      </c>
      <c r="AE42" s="247"/>
      <c r="AF42" s="252">
        <f t="shared" si="296"/>
        <v>1</v>
      </c>
      <c r="AG42" s="252"/>
      <c r="AH42" s="252">
        <f t="shared" si="297"/>
        <v>0</v>
      </c>
      <c r="AI42" s="252"/>
      <c r="AJ42" s="252">
        <f t="shared" si="298"/>
        <v>1</v>
      </c>
      <c r="AK42" s="247"/>
      <c r="AL42" s="253">
        <f t="shared" si="299"/>
        <v>0</v>
      </c>
      <c r="AM42" s="253"/>
      <c r="AN42" s="253">
        <f t="shared" si="300"/>
        <v>1</v>
      </c>
      <c r="AO42" s="253"/>
      <c r="AP42" s="253">
        <f t="shared" si="301"/>
        <v>1</v>
      </c>
      <c r="AQ42" s="247"/>
      <c r="AR42" s="254">
        <f t="shared" si="302"/>
        <v>1</v>
      </c>
      <c r="AS42" s="254"/>
      <c r="AT42" s="254">
        <f t="shared" si="302"/>
        <v>1</v>
      </c>
      <c r="AU42" s="254"/>
      <c r="AV42" s="254">
        <f t="shared" si="303"/>
        <v>0</v>
      </c>
      <c r="AW42" s="246">
        <f t="shared" ref="AW42:AW64" si="306">IF(AND($AZ42+3&gt;=$AX42,$AX42&gt;=$AZ42-3),1,0)</f>
        <v>1</v>
      </c>
      <c r="AX42" s="76">
        <f>ABS((HOUR(D$7)*3600+MINUTE(D$7)*60+SECOND(D$7)))</f>
        <v>0</v>
      </c>
      <c r="AY42" s="76">
        <f>ABS((HOUR(D$9)*3600+MINUTE(D$9)*60+SECOND(D$9)))</f>
        <v>0</v>
      </c>
      <c r="AZ42" s="76">
        <f>ABS((HOUR(D$11)*3600+MINUTE(D$11)*60+SECOND(D$11)))</f>
        <v>0</v>
      </c>
      <c r="BA42" s="144">
        <f t="shared" ref="BA42:BA64" si="307">SUM(B42:F42)</f>
        <v>2</v>
      </c>
      <c r="BB42" s="144">
        <f t="shared" ref="BB42:BB64" si="308">SUM(H42:L42)</f>
        <v>3</v>
      </c>
      <c r="BC42" s="144">
        <f t="shared" ref="BC42:BC64" si="309">SUM(N42:R42)</f>
        <v>0</v>
      </c>
      <c r="BD42" s="144">
        <f t="shared" ref="BD42:BD64" si="310">SUM(T42:X42)</f>
        <v>2</v>
      </c>
      <c r="BE42" s="144">
        <f t="shared" ref="BE42:BE64" si="311">SUM(Z42:AD42)</f>
        <v>2</v>
      </c>
      <c r="BF42" s="144">
        <f t="shared" ref="BF42:BF64" si="312">SUM(AF42:AJ42)</f>
        <v>2</v>
      </c>
      <c r="BG42" s="144">
        <f t="shared" ref="BG42:BG64" si="313">SUM(AL42:AP42)</f>
        <v>2</v>
      </c>
      <c r="BH42" s="144">
        <f t="shared" ref="BH42:BH64" si="314">SUM(AR42:AV42)</f>
        <v>2</v>
      </c>
      <c r="BI42" s="255">
        <f>D$18</f>
        <v>0</v>
      </c>
      <c r="BJ42" s="243" t="e">
        <f t="shared" ca="1" si="304"/>
        <v>#N/A</v>
      </c>
      <c r="BK42" s="256">
        <f>D$19</f>
        <v>0</v>
      </c>
      <c r="BL42" s="243" t="e">
        <f ca="1">IF(OR(BJ42=0,BJ42=1),DEBUT!$O$5,IF(AND(BK42=BI42,BJ42=2),DEBUT!$O$7,IF(AND(BK42&lt;&gt;BI42,BJ42=2),DEBUT!$O$6,IF(AND(BK42=BI42,BJ42=3),DEBUT!$O$9,IF(AND(BK42&lt;&gt;BI42,BJ42=3),DEBUT!$O$8,0)))))</f>
        <v>#N/A</v>
      </c>
    </row>
    <row r="43" spans="1:103" s="70" customFormat="1" ht="58" customHeight="1" x14ac:dyDescent="0.2">
      <c r="A43" s="125" t="str">
        <f t="shared" ca="1" si="305"/>
        <v>Bilal</v>
      </c>
      <c r="B43" s="246">
        <f t="shared" si="282"/>
        <v>1</v>
      </c>
      <c r="C43" s="246"/>
      <c r="D43" s="246">
        <f t="shared" si="283"/>
        <v>0</v>
      </c>
      <c r="E43" s="246"/>
      <c r="F43" s="246">
        <f t="shared" si="284"/>
        <v>1</v>
      </c>
      <c r="G43" s="247"/>
      <c r="H43" s="248">
        <f t="shared" si="285"/>
        <v>1</v>
      </c>
      <c r="I43" s="248"/>
      <c r="J43" s="248">
        <f t="shared" si="286"/>
        <v>1</v>
      </c>
      <c r="K43" s="248"/>
      <c r="L43" s="248">
        <f t="shared" si="287"/>
        <v>1</v>
      </c>
      <c r="M43" s="247"/>
      <c r="N43" s="249">
        <f t="shared" si="288"/>
        <v>0</v>
      </c>
      <c r="O43" s="249"/>
      <c r="P43" s="249">
        <f t="shared" si="289"/>
        <v>0</v>
      </c>
      <c r="Q43" s="249"/>
      <c r="R43" s="249">
        <f t="shared" si="290"/>
        <v>0</v>
      </c>
      <c r="S43" s="247"/>
      <c r="T43" s="250">
        <f t="shared" si="291"/>
        <v>0</v>
      </c>
      <c r="U43" s="250"/>
      <c r="V43" s="250">
        <f t="shared" si="292"/>
        <v>1</v>
      </c>
      <c r="W43" s="250"/>
      <c r="X43" s="250">
        <f t="shared" si="292"/>
        <v>1</v>
      </c>
      <c r="Y43" s="247"/>
      <c r="Z43" s="251">
        <f t="shared" si="293"/>
        <v>1</v>
      </c>
      <c r="AA43" s="251"/>
      <c r="AB43" s="251">
        <f t="shared" si="294"/>
        <v>1</v>
      </c>
      <c r="AC43" s="251"/>
      <c r="AD43" s="251">
        <f t="shared" si="295"/>
        <v>0</v>
      </c>
      <c r="AE43" s="247"/>
      <c r="AF43" s="252">
        <f t="shared" si="296"/>
        <v>1</v>
      </c>
      <c r="AG43" s="252"/>
      <c r="AH43" s="252">
        <f t="shared" si="297"/>
        <v>0</v>
      </c>
      <c r="AI43" s="252"/>
      <c r="AJ43" s="252">
        <f t="shared" si="298"/>
        <v>1</v>
      </c>
      <c r="AK43" s="247"/>
      <c r="AL43" s="253">
        <f t="shared" si="299"/>
        <v>0</v>
      </c>
      <c r="AM43" s="253"/>
      <c r="AN43" s="253">
        <f t="shared" si="300"/>
        <v>1</v>
      </c>
      <c r="AO43" s="253"/>
      <c r="AP43" s="253">
        <f t="shared" si="301"/>
        <v>1</v>
      </c>
      <c r="AQ43" s="247"/>
      <c r="AR43" s="254">
        <f t="shared" si="302"/>
        <v>1</v>
      </c>
      <c r="AS43" s="254"/>
      <c r="AT43" s="254">
        <f t="shared" si="302"/>
        <v>1</v>
      </c>
      <c r="AU43" s="254"/>
      <c r="AV43" s="254">
        <f t="shared" si="303"/>
        <v>0</v>
      </c>
      <c r="AW43" s="246">
        <f t="shared" si="306"/>
        <v>1</v>
      </c>
      <c r="AX43" s="76">
        <f>ABS((HOUR(F$7)*3600+MINUTE(F$7)*60+SECOND(F$7)))</f>
        <v>0</v>
      </c>
      <c r="AY43" s="76">
        <f>ABS((HOUR(F$9)*3600+MINUTE(F$9)*60+SECOND(F$9)))</f>
        <v>0</v>
      </c>
      <c r="AZ43" s="76">
        <f>ABS((HOUR(F$11)*3600+MINUTE(F$11)*60+SECOND(F$11)))</f>
        <v>0</v>
      </c>
      <c r="BA43" s="144">
        <f t="shared" si="307"/>
        <v>2</v>
      </c>
      <c r="BB43" s="144">
        <f t="shared" si="308"/>
        <v>3</v>
      </c>
      <c r="BC43" s="144">
        <f t="shared" si="309"/>
        <v>0</v>
      </c>
      <c r="BD43" s="144">
        <f t="shared" si="310"/>
        <v>2</v>
      </c>
      <c r="BE43" s="144">
        <f t="shared" si="311"/>
        <v>2</v>
      </c>
      <c r="BF43" s="144">
        <f t="shared" si="312"/>
        <v>2</v>
      </c>
      <c r="BG43" s="144">
        <f t="shared" si="313"/>
        <v>2</v>
      </c>
      <c r="BH43" s="144">
        <f t="shared" si="314"/>
        <v>2</v>
      </c>
      <c r="BI43" s="255">
        <f>F$18</f>
        <v>0</v>
      </c>
      <c r="BJ43" s="243" t="e">
        <f t="shared" ca="1" si="304"/>
        <v>#N/A</v>
      </c>
      <c r="BK43" s="256">
        <f>F$19</f>
        <v>0</v>
      </c>
      <c r="BL43" s="243" t="e">
        <f ca="1">IF(OR(BJ43=0,BJ43=1),DEBUT!$O$5,IF(AND(BK43=BI43,BJ43=2),DEBUT!$O$7,IF(AND(BK43&lt;&gt;BI43,BJ43=2),DEBUT!$O$6,IF(AND(BK43=BI43,BJ43=3),DEBUT!$O$9,IF(AND(BK43&lt;&gt;BI43,BJ43=3),DEBUT!$O$8,0)))))</f>
        <v>#N/A</v>
      </c>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row>
    <row r="44" spans="1:103" s="73" customFormat="1" ht="58" customHeight="1" x14ac:dyDescent="0.2">
      <c r="A44" s="125" t="str">
        <f t="shared" ca="1" si="305"/>
        <v>Christian</v>
      </c>
      <c r="B44" s="246">
        <f t="shared" si="282"/>
        <v>1</v>
      </c>
      <c r="C44" s="246"/>
      <c r="D44" s="246">
        <f t="shared" si="283"/>
        <v>0</v>
      </c>
      <c r="E44" s="246"/>
      <c r="F44" s="246">
        <f t="shared" si="284"/>
        <v>1</v>
      </c>
      <c r="G44" s="247"/>
      <c r="H44" s="248">
        <f t="shared" si="285"/>
        <v>1</v>
      </c>
      <c r="I44" s="248"/>
      <c r="J44" s="248">
        <f t="shared" si="286"/>
        <v>1</v>
      </c>
      <c r="K44" s="248"/>
      <c r="L44" s="248">
        <f t="shared" si="287"/>
        <v>1</v>
      </c>
      <c r="M44" s="247"/>
      <c r="N44" s="249">
        <f t="shared" si="288"/>
        <v>0</v>
      </c>
      <c r="O44" s="249"/>
      <c r="P44" s="249">
        <f t="shared" si="289"/>
        <v>0</v>
      </c>
      <c r="Q44" s="249"/>
      <c r="R44" s="249">
        <f t="shared" si="290"/>
        <v>0</v>
      </c>
      <c r="S44" s="247"/>
      <c r="T44" s="250">
        <f t="shared" si="291"/>
        <v>0</v>
      </c>
      <c r="U44" s="250"/>
      <c r="V44" s="250">
        <f t="shared" si="292"/>
        <v>1</v>
      </c>
      <c r="W44" s="250"/>
      <c r="X44" s="250">
        <f t="shared" si="292"/>
        <v>1</v>
      </c>
      <c r="Y44" s="247"/>
      <c r="Z44" s="251">
        <f t="shared" si="293"/>
        <v>1</v>
      </c>
      <c r="AA44" s="251"/>
      <c r="AB44" s="251">
        <f t="shared" si="294"/>
        <v>1</v>
      </c>
      <c r="AC44" s="251"/>
      <c r="AD44" s="251">
        <f t="shared" si="295"/>
        <v>0</v>
      </c>
      <c r="AE44" s="247"/>
      <c r="AF44" s="252">
        <f t="shared" si="296"/>
        <v>1</v>
      </c>
      <c r="AG44" s="252"/>
      <c r="AH44" s="252">
        <f t="shared" si="297"/>
        <v>0</v>
      </c>
      <c r="AI44" s="252"/>
      <c r="AJ44" s="252">
        <f t="shared" si="298"/>
        <v>1</v>
      </c>
      <c r="AK44" s="247"/>
      <c r="AL44" s="253">
        <f t="shared" si="299"/>
        <v>0</v>
      </c>
      <c r="AM44" s="253"/>
      <c r="AN44" s="253">
        <f t="shared" si="300"/>
        <v>1</v>
      </c>
      <c r="AO44" s="253"/>
      <c r="AP44" s="253">
        <f t="shared" si="301"/>
        <v>1</v>
      </c>
      <c r="AQ44" s="247"/>
      <c r="AR44" s="254">
        <f t="shared" si="302"/>
        <v>1</v>
      </c>
      <c r="AS44" s="254"/>
      <c r="AT44" s="254">
        <f t="shared" si="302"/>
        <v>1</v>
      </c>
      <c r="AU44" s="254"/>
      <c r="AV44" s="254">
        <f t="shared" si="303"/>
        <v>0</v>
      </c>
      <c r="AW44" s="246">
        <f t="shared" si="306"/>
        <v>1</v>
      </c>
      <c r="AX44" s="76">
        <f>ABS((HOUR(H$7)*3600+MINUTE(H$7)*60+SECOND(H$7)))</f>
        <v>0</v>
      </c>
      <c r="AY44" s="76">
        <f>ABS((HOUR(H$9)*3600+MINUTE(H$9)*60+SECOND(H$9)))</f>
        <v>0</v>
      </c>
      <c r="AZ44" s="76">
        <f>ABS((HOUR(H$11)*3600+MINUTE(H$11)*60+SECOND(H$11)))</f>
        <v>0</v>
      </c>
      <c r="BA44" s="144">
        <f t="shared" si="307"/>
        <v>2</v>
      </c>
      <c r="BB44" s="144">
        <f t="shared" si="308"/>
        <v>3</v>
      </c>
      <c r="BC44" s="144">
        <f t="shared" si="309"/>
        <v>0</v>
      </c>
      <c r="BD44" s="144">
        <f t="shared" si="310"/>
        <v>2</v>
      </c>
      <c r="BE44" s="144">
        <f t="shared" si="311"/>
        <v>2</v>
      </c>
      <c r="BF44" s="144">
        <f t="shared" si="312"/>
        <v>2</v>
      </c>
      <c r="BG44" s="144">
        <f t="shared" si="313"/>
        <v>2</v>
      </c>
      <c r="BH44" s="144">
        <f t="shared" si="314"/>
        <v>2</v>
      </c>
      <c r="BI44" s="255">
        <f>H$18</f>
        <v>0</v>
      </c>
      <c r="BJ44" s="243" t="e">
        <f t="shared" ca="1" si="304"/>
        <v>#N/A</v>
      </c>
      <c r="BK44" s="256">
        <f>H$19</f>
        <v>0</v>
      </c>
      <c r="BL44" s="243" t="e">
        <f ca="1">IF(OR(BJ44=0,BJ44=1),DEBUT!$O$5,IF(AND(BK44=BI44,BJ44=2),DEBUT!$O$7,IF(AND(BK44&lt;&gt;BI44,BJ44=2),DEBUT!$O$6,IF(AND(BK44=BI44,BJ44=3),DEBUT!$O$9,IF(AND(BK44&lt;&gt;BI44,BJ44=3),DEBUT!$O$8,0)))))</f>
        <v>#N/A</v>
      </c>
    </row>
    <row r="45" spans="1:103" s="73" customFormat="1" ht="58" customHeight="1" x14ac:dyDescent="0.2">
      <c r="A45" s="125" t="str">
        <f t="shared" ca="1" si="305"/>
        <v>Halis</v>
      </c>
      <c r="B45" s="246">
        <f t="shared" si="282"/>
        <v>1</v>
      </c>
      <c r="C45" s="246"/>
      <c r="D45" s="246">
        <f t="shared" si="283"/>
        <v>0</v>
      </c>
      <c r="E45" s="246"/>
      <c r="F45" s="246">
        <f t="shared" si="284"/>
        <v>1</v>
      </c>
      <c r="G45" s="247"/>
      <c r="H45" s="248">
        <f t="shared" si="285"/>
        <v>1</v>
      </c>
      <c r="I45" s="248"/>
      <c r="J45" s="248">
        <f t="shared" si="286"/>
        <v>1</v>
      </c>
      <c r="K45" s="248"/>
      <c r="L45" s="248">
        <f t="shared" si="287"/>
        <v>1</v>
      </c>
      <c r="M45" s="247"/>
      <c r="N45" s="249">
        <f t="shared" si="288"/>
        <v>0</v>
      </c>
      <c r="O45" s="249"/>
      <c r="P45" s="249">
        <f t="shared" si="289"/>
        <v>0</v>
      </c>
      <c r="Q45" s="249"/>
      <c r="R45" s="249">
        <f t="shared" si="290"/>
        <v>0</v>
      </c>
      <c r="S45" s="247"/>
      <c r="T45" s="250">
        <f t="shared" si="291"/>
        <v>0</v>
      </c>
      <c r="U45" s="250"/>
      <c r="V45" s="250">
        <f t="shared" si="292"/>
        <v>1</v>
      </c>
      <c r="W45" s="250"/>
      <c r="X45" s="250">
        <f t="shared" si="292"/>
        <v>1</v>
      </c>
      <c r="Y45" s="247"/>
      <c r="Z45" s="251">
        <f t="shared" si="293"/>
        <v>1</v>
      </c>
      <c r="AA45" s="251"/>
      <c r="AB45" s="251">
        <f t="shared" si="294"/>
        <v>1</v>
      </c>
      <c r="AC45" s="251"/>
      <c r="AD45" s="251">
        <f t="shared" si="295"/>
        <v>0</v>
      </c>
      <c r="AE45" s="247"/>
      <c r="AF45" s="252">
        <f t="shared" si="296"/>
        <v>1</v>
      </c>
      <c r="AG45" s="252"/>
      <c r="AH45" s="252">
        <f t="shared" si="297"/>
        <v>0</v>
      </c>
      <c r="AI45" s="252"/>
      <c r="AJ45" s="252">
        <f t="shared" si="298"/>
        <v>1</v>
      </c>
      <c r="AK45" s="247"/>
      <c r="AL45" s="253">
        <f t="shared" si="299"/>
        <v>0</v>
      </c>
      <c r="AM45" s="253"/>
      <c r="AN45" s="253">
        <f t="shared" si="300"/>
        <v>1</v>
      </c>
      <c r="AO45" s="253"/>
      <c r="AP45" s="253">
        <f t="shared" si="301"/>
        <v>1</v>
      </c>
      <c r="AQ45" s="247"/>
      <c r="AR45" s="254">
        <f t="shared" si="302"/>
        <v>1</v>
      </c>
      <c r="AS45" s="254"/>
      <c r="AT45" s="254">
        <f t="shared" si="302"/>
        <v>1</v>
      </c>
      <c r="AU45" s="254"/>
      <c r="AV45" s="254">
        <f t="shared" si="303"/>
        <v>0</v>
      </c>
      <c r="AW45" s="246">
        <f t="shared" si="306"/>
        <v>1</v>
      </c>
      <c r="AX45" s="76">
        <f>ABS((HOUR(J$7)*3600+MINUTE(J$7)*60+SECOND(J$7)))</f>
        <v>0</v>
      </c>
      <c r="AY45" s="76">
        <f>ABS((HOUR(J$9)*3600+MINUTE(J$9)*60+SECOND(J$9)))</f>
        <v>0</v>
      </c>
      <c r="AZ45" s="76">
        <f>ABS((HOUR(J$11)*3600+MINUTE(J$11)*60+SECOND(J$11)))</f>
        <v>0</v>
      </c>
      <c r="BA45" s="144">
        <f t="shared" si="307"/>
        <v>2</v>
      </c>
      <c r="BB45" s="144">
        <f t="shared" si="308"/>
        <v>3</v>
      </c>
      <c r="BC45" s="144">
        <f t="shared" si="309"/>
        <v>0</v>
      </c>
      <c r="BD45" s="144">
        <f t="shared" si="310"/>
        <v>2</v>
      </c>
      <c r="BE45" s="144">
        <f t="shared" si="311"/>
        <v>2</v>
      </c>
      <c r="BF45" s="144">
        <f t="shared" si="312"/>
        <v>2</v>
      </c>
      <c r="BG45" s="144">
        <f t="shared" si="313"/>
        <v>2</v>
      </c>
      <c r="BH45" s="144">
        <f t="shared" si="314"/>
        <v>2</v>
      </c>
      <c r="BI45" s="255">
        <f>J$18</f>
        <v>0</v>
      </c>
      <c r="BJ45" s="243" t="e">
        <f t="shared" ca="1" si="304"/>
        <v>#N/A</v>
      </c>
      <c r="BK45" s="256">
        <f>J$19</f>
        <v>0</v>
      </c>
      <c r="BL45" s="243" t="e">
        <f ca="1">IF(OR(BJ45=0,BJ45=1),DEBUT!$O$5,IF(AND(BK45=BI45,BJ45=2),DEBUT!$O$7,IF(AND(BK45&lt;&gt;BI45,BJ45=2),DEBUT!$O$6,IF(AND(BK45=BI45,BJ45=3),DEBUT!$O$9,IF(AND(BK45&lt;&gt;BI45,BJ45=3),DEBUT!$O$8,0)))))</f>
        <v>#N/A</v>
      </c>
    </row>
    <row r="46" spans="1:103" s="70" customFormat="1" ht="58" customHeight="1" x14ac:dyDescent="0.2">
      <c r="A46" s="125" t="str">
        <f t="shared" ca="1" si="305"/>
        <v>Laurent</v>
      </c>
      <c r="B46" s="246">
        <f t="shared" si="282"/>
        <v>1</v>
      </c>
      <c r="C46" s="246"/>
      <c r="D46" s="246">
        <f t="shared" si="283"/>
        <v>0</v>
      </c>
      <c r="E46" s="246"/>
      <c r="F46" s="246">
        <f t="shared" si="284"/>
        <v>1</v>
      </c>
      <c r="G46" s="247"/>
      <c r="H46" s="248">
        <f t="shared" si="285"/>
        <v>1</v>
      </c>
      <c r="I46" s="248"/>
      <c r="J46" s="248">
        <f t="shared" si="286"/>
        <v>1</v>
      </c>
      <c r="K46" s="248"/>
      <c r="L46" s="248">
        <f t="shared" si="287"/>
        <v>1</v>
      </c>
      <c r="M46" s="247"/>
      <c r="N46" s="249">
        <f t="shared" si="288"/>
        <v>0</v>
      </c>
      <c r="O46" s="249"/>
      <c r="P46" s="249">
        <f t="shared" si="289"/>
        <v>0</v>
      </c>
      <c r="Q46" s="249"/>
      <c r="R46" s="249">
        <f t="shared" si="290"/>
        <v>0</v>
      </c>
      <c r="S46" s="247"/>
      <c r="T46" s="250">
        <f t="shared" si="291"/>
        <v>0</v>
      </c>
      <c r="U46" s="250"/>
      <c r="V46" s="250">
        <f t="shared" si="292"/>
        <v>1</v>
      </c>
      <c r="W46" s="250"/>
      <c r="X46" s="250">
        <f t="shared" si="292"/>
        <v>1</v>
      </c>
      <c r="Y46" s="247"/>
      <c r="Z46" s="251">
        <f t="shared" si="293"/>
        <v>1</v>
      </c>
      <c r="AA46" s="251"/>
      <c r="AB46" s="251">
        <f t="shared" si="294"/>
        <v>1</v>
      </c>
      <c r="AC46" s="251"/>
      <c r="AD46" s="251">
        <f t="shared" si="295"/>
        <v>0</v>
      </c>
      <c r="AE46" s="247"/>
      <c r="AF46" s="252">
        <f t="shared" si="296"/>
        <v>1</v>
      </c>
      <c r="AG46" s="252"/>
      <c r="AH46" s="252">
        <f t="shared" si="297"/>
        <v>0</v>
      </c>
      <c r="AI46" s="252"/>
      <c r="AJ46" s="252">
        <f t="shared" si="298"/>
        <v>1</v>
      </c>
      <c r="AK46" s="247"/>
      <c r="AL46" s="253">
        <f t="shared" si="299"/>
        <v>0</v>
      </c>
      <c r="AM46" s="253"/>
      <c r="AN46" s="253">
        <f t="shared" si="300"/>
        <v>1</v>
      </c>
      <c r="AO46" s="253"/>
      <c r="AP46" s="253">
        <f t="shared" si="301"/>
        <v>1</v>
      </c>
      <c r="AQ46" s="247"/>
      <c r="AR46" s="254">
        <f t="shared" si="302"/>
        <v>1</v>
      </c>
      <c r="AS46" s="254"/>
      <c r="AT46" s="254">
        <f t="shared" si="302"/>
        <v>1</v>
      </c>
      <c r="AU46" s="254"/>
      <c r="AV46" s="254">
        <f t="shared" si="303"/>
        <v>0</v>
      </c>
      <c r="AW46" s="246">
        <f t="shared" si="306"/>
        <v>1</v>
      </c>
      <c r="AX46" s="76">
        <f>ABS((HOUR(L$7)*3600+MINUTE(L$7)*60+SECOND(L$7)))</f>
        <v>0</v>
      </c>
      <c r="AY46" s="76">
        <f>ABS((HOUR(L$9)*3600+MINUTE(L$9)*60+SECOND(L$9)))</f>
        <v>0</v>
      </c>
      <c r="AZ46" s="76">
        <f>ABS((HOUR(L$11)*3600+MINUTE(L$11)*60+SECOND(L$11)))</f>
        <v>0</v>
      </c>
      <c r="BA46" s="144">
        <f t="shared" si="307"/>
        <v>2</v>
      </c>
      <c r="BB46" s="144">
        <f t="shared" si="308"/>
        <v>3</v>
      </c>
      <c r="BC46" s="144">
        <f t="shared" si="309"/>
        <v>0</v>
      </c>
      <c r="BD46" s="144">
        <f t="shared" si="310"/>
        <v>2</v>
      </c>
      <c r="BE46" s="144">
        <f t="shared" si="311"/>
        <v>2</v>
      </c>
      <c r="BF46" s="144">
        <f t="shared" si="312"/>
        <v>2</v>
      </c>
      <c r="BG46" s="144">
        <f t="shared" si="313"/>
        <v>2</v>
      </c>
      <c r="BH46" s="144">
        <f t="shared" si="314"/>
        <v>2</v>
      </c>
      <c r="BI46" s="255">
        <f>L$18</f>
        <v>0</v>
      </c>
      <c r="BJ46" s="243" t="e">
        <f t="shared" ca="1" si="304"/>
        <v>#N/A</v>
      </c>
      <c r="BK46" s="256">
        <f>L$19</f>
        <v>0</v>
      </c>
      <c r="BL46" s="243" t="e">
        <f ca="1">IF(OR(BJ46=0,BJ46=1),DEBUT!$O$5,IF(AND(BK46=BI46,BJ46=2),DEBUT!$O$7,IF(AND(BK46&lt;&gt;BI46,BJ46=2),DEBUT!$O$6,IF(AND(BK46=BI46,BJ46=3),DEBUT!$O$9,IF(AND(BK46&lt;&gt;BI46,BJ46=3),DEBUT!$O$8,0)))))</f>
        <v>#N/A</v>
      </c>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row>
    <row r="47" spans="1:103" s="70" customFormat="1" ht="58" customHeight="1" x14ac:dyDescent="0.2">
      <c r="A47" s="125" t="str">
        <f t="shared" ca="1" si="305"/>
        <v>Mickael</v>
      </c>
      <c r="B47" s="246">
        <f t="shared" si="282"/>
        <v>1</v>
      </c>
      <c r="C47" s="246"/>
      <c r="D47" s="246">
        <f t="shared" si="283"/>
        <v>0</v>
      </c>
      <c r="E47" s="246"/>
      <c r="F47" s="246">
        <f t="shared" si="284"/>
        <v>1</v>
      </c>
      <c r="G47" s="247"/>
      <c r="H47" s="248">
        <f t="shared" si="285"/>
        <v>1</v>
      </c>
      <c r="I47" s="248"/>
      <c r="J47" s="248">
        <f t="shared" si="286"/>
        <v>1</v>
      </c>
      <c r="K47" s="248"/>
      <c r="L47" s="248">
        <f t="shared" si="287"/>
        <v>1</v>
      </c>
      <c r="M47" s="247"/>
      <c r="N47" s="249">
        <f t="shared" si="288"/>
        <v>0</v>
      </c>
      <c r="O47" s="249"/>
      <c r="P47" s="249">
        <f t="shared" si="289"/>
        <v>0</v>
      </c>
      <c r="Q47" s="249"/>
      <c r="R47" s="249">
        <f t="shared" si="290"/>
        <v>0</v>
      </c>
      <c r="S47" s="247"/>
      <c r="T47" s="250">
        <f t="shared" si="291"/>
        <v>0</v>
      </c>
      <c r="U47" s="250"/>
      <c r="V47" s="250">
        <f t="shared" si="292"/>
        <v>1</v>
      </c>
      <c r="W47" s="250"/>
      <c r="X47" s="250">
        <f t="shared" si="292"/>
        <v>1</v>
      </c>
      <c r="Y47" s="247"/>
      <c r="Z47" s="251">
        <f t="shared" si="293"/>
        <v>1</v>
      </c>
      <c r="AA47" s="251"/>
      <c r="AB47" s="251">
        <f t="shared" si="294"/>
        <v>1</v>
      </c>
      <c r="AC47" s="251"/>
      <c r="AD47" s="251">
        <f t="shared" si="295"/>
        <v>0</v>
      </c>
      <c r="AE47" s="247"/>
      <c r="AF47" s="252">
        <f t="shared" si="296"/>
        <v>1</v>
      </c>
      <c r="AG47" s="252"/>
      <c r="AH47" s="252">
        <f t="shared" si="297"/>
        <v>0</v>
      </c>
      <c r="AI47" s="252"/>
      <c r="AJ47" s="252">
        <f t="shared" si="298"/>
        <v>1</v>
      </c>
      <c r="AK47" s="247"/>
      <c r="AL47" s="253">
        <f t="shared" si="299"/>
        <v>0</v>
      </c>
      <c r="AM47" s="253"/>
      <c r="AN47" s="253">
        <f t="shared" si="300"/>
        <v>1</v>
      </c>
      <c r="AO47" s="253"/>
      <c r="AP47" s="253">
        <f t="shared" si="301"/>
        <v>1</v>
      </c>
      <c r="AQ47" s="247"/>
      <c r="AR47" s="254">
        <f t="shared" si="302"/>
        <v>1</v>
      </c>
      <c r="AS47" s="254"/>
      <c r="AT47" s="254">
        <f t="shared" si="302"/>
        <v>1</v>
      </c>
      <c r="AU47" s="254"/>
      <c r="AV47" s="254">
        <f t="shared" si="303"/>
        <v>0</v>
      </c>
      <c r="AW47" s="246">
        <f t="shared" si="306"/>
        <v>1</v>
      </c>
      <c r="AX47" s="76">
        <f>ABS((HOUR(N$7)*3600+MINUTE(N$7)*60+SECOND(N$7)))</f>
        <v>0</v>
      </c>
      <c r="AY47" s="76">
        <f>ABS((HOUR(N$9)*3600+MINUTE(N$9)*60+SECOND(N$9)))</f>
        <v>0</v>
      </c>
      <c r="AZ47" s="76">
        <f>ABS((HOUR(N$11)*3600+MINUTE(N$11)*60+SECOND(N$11)))</f>
        <v>0</v>
      </c>
      <c r="BA47" s="144">
        <f t="shared" si="307"/>
        <v>2</v>
      </c>
      <c r="BB47" s="144">
        <f t="shared" si="308"/>
        <v>3</v>
      </c>
      <c r="BC47" s="144">
        <f t="shared" si="309"/>
        <v>0</v>
      </c>
      <c r="BD47" s="144">
        <f t="shared" si="310"/>
        <v>2</v>
      </c>
      <c r="BE47" s="144">
        <f t="shared" si="311"/>
        <v>2</v>
      </c>
      <c r="BF47" s="144">
        <f t="shared" si="312"/>
        <v>2</v>
      </c>
      <c r="BG47" s="144">
        <f t="shared" si="313"/>
        <v>2</v>
      </c>
      <c r="BH47" s="144">
        <f t="shared" si="314"/>
        <v>2</v>
      </c>
      <c r="BI47" s="255">
        <f>N$18</f>
        <v>0</v>
      </c>
      <c r="BJ47" s="243" t="e">
        <f t="shared" ca="1" si="304"/>
        <v>#N/A</v>
      </c>
      <c r="BK47" s="256">
        <f>N$19</f>
        <v>0</v>
      </c>
      <c r="BL47" s="243" t="e">
        <f ca="1">IF(OR(BJ47=0,BJ47=1),DEBUT!$O$5,IF(AND(BK47=BI47,BJ47=2),DEBUT!$O$7,IF(AND(BK47&lt;&gt;BI47,BJ47=2),DEBUT!$O$6,IF(AND(BK47=BI47,BJ47=3),DEBUT!$O$9,IF(AND(BK47&lt;&gt;BI47,BJ47=3),DEBUT!$O$8,0)))))</f>
        <v>#N/A</v>
      </c>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row>
    <row r="48" spans="1:103" s="70" customFormat="1" ht="58" customHeight="1" x14ac:dyDescent="0.2">
      <c r="A48" s="125" t="str">
        <f t="shared" ca="1" si="305"/>
        <v>Salim</v>
      </c>
      <c r="B48" s="246">
        <f t="shared" si="282"/>
        <v>1</v>
      </c>
      <c r="C48" s="246"/>
      <c r="D48" s="246">
        <f t="shared" si="283"/>
        <v>0</v>
      </c>
      <c r="E48" s="246"/>
      <c r="F48" s="246">
        <f t="shared" si="284"/>
        <v>1</v>
      </c>
      <c r="G48" s="247"/>
      <c r="H48" s="248">
        <f t="shared" si="285"/>
        <v>1</v>
      </c>
      <c r="I48" s="248"/>
      <c r="J48" s="248">
        <f t="shared" si="286"/>
        <v>1</v>
      </c>
      <c r="K48" s="248"/>
      <c r="L48" s="248">
        <f t="shared" si="287"/>
        <v>1</v>
      </c>
      <c r="M48" s="247"/>
      <c r="N48" s="249">
        <f t="shared" si="288"/>
        <v>0</v>
      </c>
      <c r="O48" s="249"/>
      <c r="P48" s="249">
        <f t="shared" si="289"/>
        <v>0</v>
      </c>
      <c r="Q48" s="249"/>
      <c r="R48" s="249">
        <f t="shared" si="290"/>
        <v>0</v>
      </c>
      <c r="S48" s="247"/>
      <c r="T48" s="250">
        <f t="shared" si="291"/>
        <v>0</v>
      </c>
      <c r="U48" s="250"/>
      <c r="V48" s="250">
        <f t="shared" si="292"/>
        <v>1</v>
      </c>
      <c r="W48" s="250"/>
      <c r="X48" s="250">
        <f t="shared" si="292"/>
        <v>1</v>
      </c>
      <c r="Y48" s="247"/>
      <c r="Z48" s="251">
        <f t="shared" si="293"/>
        <v>1</v>
      </c>
      <c r="AA48" s="251"/>
      <c r="AB48" s="251">
        <f t="shared" si="294"/>
        <v>1</v>
      </c>
      <c r="AC48" s="251"/>
      <c r="AD48" s="251">
        <f t="shared" si="295"/>
        <v>0</v>
      </c>
      <c r="AE48" s="247"/>
      <c r="AF48" s="252">
        <f t="shared" si="296"/>
        <v>1</v>
      </c>
      <c r="AG48" s="252"/>
      <c r="AH48" s="252">
        <f t="shared" si="297"/>
        <v>0</v>
      </c>
      <c r="AI48" s="252"/>
      <c r="AJ48" s="252">
        <f t="shared" si="298"/>
        <v>1</v>
      </c>
      <c r="AK48" s="247"/>
      <c r="AL48" s="253">
        <f t="shared" si="299"/>
        <v>0</v>
      </c>
      <c r="AM48" s="253"/>
      <c r="AN48" s="253">
        <f t="shared" si="300"/>
        <v>1</v>
      </c>
      <c r="AO48" s="253"/>
      <c r="AP48" s="253">
        <f t="shared" si="301"/>
        <v>1</v>
      </c>
      <c r="AQ48" s="247"/>
      <c r="AR48" s="254">
        <f t="shared" si="302"/>
        <v>1</v>
      </c>
      <c r="AS48" s="254"/>
      <c r="AT48" s="254">
        <f t="shared" si="302"/>
        <v>1</v>
      </c>
      <c r="AU48" s="254"/>
      <c r="AV48" s="254">
        <f t="shared" si="303"/>
        <v>0</v>
      </c>
      <c r="AW48" s="246">
        <f t="shared" si="306"/>
        <v>1</v>
      </c>
      <c r="AX48" s="76">
        <f>ABS((HOUR(P$7)*3600+MINUTE(P$7)*60+SECOND(P$7)))</f>
        <v>0</v>
      </c>
      <c r="AY48" s="76">
        <f>ABS((HOUR(P$9)*3600+MINUTE(P$9)*60+SECOND(P$9)))</f>
        <v>0</v>
      </c>
      <c r="AZ48" s="76">
        <f>ABS((HOUR(P$11)*3600+MINUTE(P$11)*60+SECOND(P$11)))</f>
        <v>0</v>
      </c>
      <c r="BA48" s="144">
        <f t="shared" si="307"/>
        <v>2</v>
      </c>
      <c r="BB48" s="144">
        <f t="shared" si="308"/>
        <v>3</v>
      </c>
      <c r="BC48" s="144">
        <f t="shared" si="309"/>
        <v>0</v>
      </c>
      <c r="BD48" s="144">
        <f t="shared" si="310"/>
        <v>2</v>
      </c>
      <c r="BE48" s="144">
        <f t="shared" si="311"/>
        <v>2</v>
      </c>
      <c r="BF48" s="144">
        <f t="shared" si="312"/>
        <v>2</v>
      </c>
      <c r="BG48" s="144">
        <f t="shared" si="313"/>
        <v>2</v>
      </c>
      <c r="BH48" s="144">
        <f t="shared" si="314"/>
        <v>2</v>
      </c>
      <c r="BI48" s="255">
        <f>P$18</f>
        <v>0</v>
      </c>
      <c r="BJ48" s="243" t="e">
        <f t="shared" ca="1" si="304"/>
        <v>#N/A</v>
      </c>
      <c r="BK48" s="256">
        <f>P$19</f>
        <v>0</v>
      </c>
      <c r="BL48" s="243" t="e">
        <f ca="1">IF(OR(BJ48=0,BJ48=1),DEBUT!$O$5,IF(AND(BK48=BI48,BJ48=2),DEBUT!$O$7,IF(AND(BK48&lt;&gt;BI48,BJ48=2),DEBUT!$O$6,IF(AND(BK48=BI48,BJ48=3),DEBUT!$O$9,IF(AND(BK48&lt;&gt;BI48,BJ48=3),DEBUT!$O$8,0)))))</f>
        <v>#N/A</v>
      </c>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row>
    <row r="49" spans="1:103" s="70" customFormat="1" ht="58" customHeight="1" x14ac:dyDescent="0.2">
      <c r="A49" s="125" t="str">
        <f t="shared" ca="1" si="305"/>
        <v>Willy</v>
      </c>
      <c r="B49" s="246">
        <f t="shared" si="282"/>
        <v>1</v>
      </c>
      <c r="C49" s="246"/>
      <c r="D49" s="246">
        <f t="shared" si="283"/>
        <v>0</v>
      </c>
      <c r="E49" s="246"/>
      <c r="F49" s="246">
        <f t="shared" si="284"/>
        <v>1</v>
      </c>
      <c r="G49" s="247"/>
      <c r="H49" s="248">
        <f t="shared" si="285"/>
        <v>1</v>
      </c>
      <c r="I49" s="248"/>
      <c r="J49" s="248">
        <f t="shared" si="286"/>
        <v>1</v>
      </c>
      <c r="K49" s="248"/>
      <c r="L49" s="248">
        <f t="shared" si="287"/>
        <v>1</v>
      </c>
      <c r="M49" s="247"/>
      <c r="N49" s="249">
        <f t="shared" si="288"/>
        <v>0</v>
      </c>
      <c r="O49" s="249"/>
      <c r="P49" s="249">
        <f t="shared" si="289"/>
        <v>0</v>
      </c>
      <c r="Q49" s="249"/>
      <c r="R49" s="249">
        <f t="shared" si="290"/>
        <v>0</v>
      </c>
      <c r="S49" s="247"/>
      <c r="T49" s="250">
        <f t="shared" si="291"/>
        <v>0</v>
      </c>
      <c r="U49" s="250"/>
      <c r="V49" s="250">
        <f t="shared" si="292"/>
        <v>1</v>
      </c>
      <c r="W49" s="250"/>
      <c r="X49" s="250">
        <f t="shared" si="292"/>
        <v>1</v>
      </c>
      <c r="Y49" s="247"/>
      <c r="Z49" s="251">
        <f t="shared" si="293"/>
        <v>1</v>
      </c>
      <c r="AA49" s="251"/>
      <c r="AB49" s="251">
        <f t="shared" si="294"/>
        <v>1</v>
      </c>
      <c r="AC49" s="251"/>
      <c r="AD49" s="251">
        <f t="shared" si="295"/>
        <v>0</v>
      </c>
      <c r="AE49" s="247"/>
      <c r="AF49" s="252">
        <f t="shared" si="296"/>
        <v>1</v>
      </c>
      <c r="AG49" s="252"/>
      <c r="AH49" s="252">
        <f t="shared" si="297"/>
        <v>0</v>
      </c>
      <c r="AI49" s="252"/>
      <c r="AJ49" s="252">
        <f t="shared" si="298"/>
        <v>1</v>
      </c>
      <c r="AK49" s="247"/>
      <c r="AL49" s="253">
        <f t="shared" si="299"/>
        <v>0</v>
      </c>
      <c r="AM49" s="253"/>
      <c r="AN49" s="253">
        <f t="shared" si="300"/>
        <v>1</v>
      </c>
      <c r="AO49" s="253"/>
      <c r="AP49" s="253">
        <f t="shared" si="301"/>
        <v>1</v>
      </c>
      <c r="AQ49" s="247"/>
      <c r="AR49" s="254">
        <f t="shared" si="302"/>
        <v>1</v>
      </c>
      <c r="AS49" s="254"/>
      <c r="AT49" s="254">
        <f t="shared" si="302"/>
        <v>1</v>
      </c>
      <c r="AU49" s="254"/>
      <c r="AV49" s="254">
        <f t="shared" si="303"/>
        <v>0</v>
      </c>
      <c r="AW49" s="246">
        <f t="shared" si="306"/>
        <v>1</v>
      </c>
      <c r="AX49" s="76">
        <f>ABS((HOUR(R$7)*3600+MINUTE(R$7)*60+SECOND(R$7)))</f>
        <v>0</v>
      </c>
      <c r="AY49" s="76">
        <f>ABS((HOUR(R$9)*3600+MINUTE(R$9)*60+SECOND(R$9)))</f>
        <v>0</v>
      </c>
      <c r="AZ49" s="76">
        <f>ABS((HOUR(R$11)*3600+MINUTE(R$11)*60+SECOND(R$11)))</f>
        <v>0</v>
      </c>
      <c r="BA49" s="144">
        <f t="shared" si="307"/>
        <v>2</v>
      </c>
      <c r="BB49" s="144">
        <f t="shared" si="308"/>
        <v>3</v>
      </c>
      <c r="BC49" s="144">
        <f t="shared" si="309"/>
        <v>0</v>
      </c>
      <c r="BD49" s="144">
        <f t="shared" si="310"/>
        <v>2</v>
      </c>
      <c r="BE49" s="144">
        <f t="shared" si="311"/>
        <v>2</v>
      </c>
      <c r="BF49" s="144">
        <f t="shared" si="312"/>
        <v>2</v>
      </c>
      <c r="BG49" s="144">
        <f t="shared" si="313"/>
        <v>2</v>
      </c>
      <c r="BH49" s="144">
        <f t="shared" si="314"/>
        <v>2</v>
      </c>
      <c r="BI49" s="255">
        <f>R$18</f>
        <v>0</v>
      </c>
      <c r="BJ49" s="243" t="e">
        <f t="shared" ca="1" si="304"/>
        <v>#N/A</v>
      </c>
      <c r="BK49" s="256">
        <f>R$19</f>
        <v>0</v>
      </c>
      <c r="BL49" s="243" t="e">
        <f ca="1">IF(OR(BJ49=0,BJ49=1),DEBUT!$O$5,IF(AND(BK49=BI49,BJ49=2),DEBUT!$O$7,IF(AND(BK49&lt;&gt;BI49,BJ49=2),DEBUT!$O$6,IF(AND(BK49=BI49,BJ49=3),DEBUT!$O$9,IF(AND(BK49&lt;&gt;BI49,BJ49=3),DEBUT!$O$8,0)))))</f>
        <v>#N/A</v>
      </c>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row>
    <row r="50" spans="1:103" s="70" customFormat="1" ht="58" customHeight="1" x14ac:dyDescent="0.2">
      <c r="A50" s="125" t="str">
        <f t="shared" ca="1" si="305"/>
        <v>mickael</v>
      </c>
      <c r="B50" s="246">
        <f t="shared" si="282"/>
        <v>1</v>
      </c>
      <c r="C50" s="246"/>
      <c r="D50" s="246">
        <f t="shared" si="283"/>
        <v>0</v>
      </c>
      <c r="E50" s="246"/>
      <c r="F50" s="246">
        <f t="shared" si="284"/>
        <v>1</v>
      </c>
      <c r="G50" s="247"/>
      <c r="H50" s="248">
        <f t="shared" si="285"/>
        <v>1</v>
      </c>
      <c r="I50" s="248"/>
      <c r="J50" s="248">
        <f t="shared" si="286"/>
        <v>1</v>
      </c>
      <c r="K50" s="248"/>
      <c r="L50" s="248">
        <f t="shared" si="287"/>
        <v>1</v>
      </c>
      <c r="M50" s="247"/>
      <c r="N50" s="249">
        <f t="shared" si="288"/>
        <v>0</v>
      </c>
      <c r="O50" s="249"/>
      <c r="P50" s="249">
        <f t="shared" si="289"/>
        <v>0</v>
      </c>
      <c r="Q50" s="249"/>
      <c r="R50" s="249">
        <f t="shared" si="290"/>
        <v>0</v>
      </c>
      <c r="S50" s="247"/>
      <c r="T50" s="250">
        <f t="shared" si="291"/>
        <v>0</v>
      </c>
      <c r="U50" s="250"/>
      <c r="V50" s="250">
        <f t="shared" si="292"/>
        <v>1</v>
      </c>
      <c r="W50" s="250"/>
      <c r="X50" s="250">
        <f t="shared" si="292"/>
        <v>1</v>
      </c>
      <c r="Y50" s="247"/>
      <c r="Z50" s="251">
        <f t="shared" si="293"/>
        <v>1</v>
      </c>
      <c r="AA50" s="251"/>
      <c r="AB50" s="251">
        <f t="shared" si="294"/>
        <v>1</v>
      </c>
      <c r="AC50" s="251"/>
      <c r="AD50" s="251">
        <f t="shared" si="295"/>
        <v>0</v>
      </c>
      <c r="AE50" s="247"/>
      <c r="AF50" s="252">
        <f t="shared" si="296"/>
        <v>1</v>
      </c>
      <c r="AG50" s="252"/>
      <c r="AH50" s="252">
        <f t="shared" si="297"/>
        <v>0</v>
      </c>
      <c r="AI50" s="252"/>
      <c r="AJ50" s="252">
        <f t="shared" si="298"/>
        <v>1</v>
      </c>
      <c r="AK50" s="247"/>
      <c r="AL50" s="253">
        <f t="shared" si="299"/>
        <v>0</v>
      </c>
      <c r="AM50" s="253"/>
      <c r="AN50" s="253">
        <f t="shared" si="300"/>
        <v>1</v>
      </c>
      <c r="AO50" s="253"/>
      <c r="AP50" s="253">
        <f t="shared" si="301"/>
        <v>1</v>
      </c>
      <c r="AQ50" s="247"/>
      <c r="AR50" s="254">
        <f t="shared" si="302"/>
        <v>1</v>
      </c>
      <c r="AS50" s="254"/>
      <c r="AT50" s="254">
        <f t="shared" si="302"/>
        <v>1</v>
      </c>
      <c r="AU50" s="254"/>
      <c r="AV50" s="254">
        <f t="shared" si="303"/>
        <v>0</v>
      </c>
      <c r="AW50" s="246">
        <f t="shared" si="306"/>
        <v>1</v>
      </c>
      <c r="AX50" s="76">
        <f>ABS((HOUR(T$7)*3600+MINUTE(T$7)*60+SECOND(T$7)))</f>
        <v>0</v>
      </c>
      <c r="AY50" s="76">
        <f>ABS((HOUR(T$9)*3600+MINUTE(T$9)*60+SECOND(T$9)))</f>
        <v>0</v>
      </c>
      <c r="AZ50" s="76">
        <f>ABS((HOUR(T$11)*3600+MINUTE(T$11)*60+SECOND(T$11)))</f>
        <v>0</v>
      </c>
      <c r="BA50" s="144">
        <f t="shared" si="307"/>
        <v>2</v>
      </c>
      <c r="BB50" s="144">
        <f t="shared" si="308"/>
        <v>3</v>
      </c>
      <c r="BC50" s="144">
        <f t="shared" si="309"/>
        <v>0</v>
      </c>
      <c r="BD50" s="144">
        <f t="shared" si="310"/>
        <v>2</v>
      </c>
      <c r="BE50" s="144">
        <f t="shared" si="311"/>
        <v>2</v>
      </c>
      <c r="BF50" s="144">
        <f t="shared" si="312"/>
        <v>2</v>
      </c>
      <c r="BG50" s="144">
        <f t="shared" si="313"/>
        <v>2</v>
      </c>
      <c r="BH50" s="144">
        <f t="shared" si="314"/>
        <v>2</v>
      </c>
      <c r="BI50" s="255">
        <f>T$18</f>
        <v>0</v>
      </c>
      <c r="BJ50" s="243" t="e">
        <f t="shared" ca="1" si="304"/>
        <v>#N/A</v>
      </c>
      <c r="BK50" s="256">
        <f>T$19</f>
        <v>0</v>
      </c>
      <c r="BL50" s="243" t="e">
        <f ca="1">IF(OR(BJ50=0,BJ50=1),DEBUT!$O$5,IF(AND(BK50=BI50,BJ50=2),DEBUT!$O$7,IF(AND(BK50&lt;&gt;BI50,BJ50=2),DEBUT!$O$6,IF(AND(BK50=BI50,BJ50=3),DEBUT!$O$9,IF(AND(BK50&lt;&gt;BI50,BJ50=3),DEBUT!$O$8,0)))))</f>
        <v>#N/A</v>
      </c>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row>
    <row r="51" spans="1:103" s="70" customFormat="1" ht="58" customHeight="1" x14ac:dyDescent="0.2">
      <c r="A51" s="125" t="str">
        <f t="shared" ca="1" si="305"/>
        <v>mika</v>
      </c>
      <c r="B51" s="246">
        <f t="shared" si="282"/>
        <v>1</v>
      </c>
      <c r="C51" s="246"/>
      <c r="D51" s="246">
        <f t="shared" si="283"/>
        <v>0</v>
      </c>
      <c r="E51" s="246"/>
      <c r="F51" s="246">
        <f t="shared" si="284"/>
        <v>1</v>
      </c>
      <c r="G51" s="247"/>
      <c r="H51" s="248">
        <f t="shared" si="285"/>
        <v>1</v>
      </c>
      <c r="I51" s="248"/>
      <c r="J51" s="248">
        <f t="shared" si="286"/>
        <v>1</v>
      </c>
      <c r="K51" s="248"/>
      <c r="L51" s="248">
        <f t="shared" si="287"/>
        <v>1</v>
      </c>
      <c r="M51" s="247"/>
      <c r="N51" s="249">
        <f t="shared" si="288"/>
        <v>0</v>
      </c>
      <c r="O51" s="249"/>
      <c r="P51" s="249">
        <f t="shared" si="289"/>
        <v>0</v>
      </c>
      <c r="Q51" s="249"/>
      <c r="R51" s="249">
        <f t="shared" si="290"/>
        <v>0</v>
      </c>
      <c r="S51" s="247"/>
      <c r="T51" s="250">
        <f t="shared" si="291"/>
        <v>0</v>
      </c>
      <c r="U51" s="250"/>
      <c r="V51" s="250">
        <f t="shared" si="292"/>
        <v>1</v>
      </c>
      <c r="W51" s="250"/>
      <c r="X51" s="250">
        <f t="shared" si="292"/>
        <v>1</v>
      </c>
      <c r="Y51" s="247"/>
      <c r="Z51" s="251">
        <f t="shared" si="293"/>
        <v>1</v>
      </c>
      <c r="AA51" s="251"/>
      <c r="AB51" s="251">
        <f t="shared" si="294"/>
        <v>1</v>
      </c>
      <c r="AC51" s="251"/>
      <c r="AD51" s="251">
        <f t="shared" si="295"/>
        <v>0</v>
      </c>
      <c r="AE51" s="247"/>
      <c r="AF51" s="252">
        <f t="shared" si="296"/>
        <v>1</v>
      </c>
      <c r="AG51" s="252"/>
      <c r="AH51" s="252">
        <f t="shared" si="297"/>
        <v>0</v>
      </c>
      <c r="AI51" s="252"/>
      <c r="AJ51" s="252">
        <f t="shared" si="298"/>
        <v>1</v>
      </c>
      <c r="AK51" s="247"/>
      <c r="AL51" s="253">
        <f t="shared" si="299"/>
        <v>0</v>
      </c>
      <c r="AM51" s="253"/>
      <c r="AN51" s="253">
        <f t="shared" si="300"/>
        <v>1</v>
      </c>
      <c r="AO51" s="253"/>
      <c r="AP51" s="253">
        <f t="shared" si="301"/>
        <v>1</v>
      </c>
      <c r="AQ51" s="247"/>
      <c r="AR51" s="254">
        <f t="shared" si="302"/>
        <v>1</v>
      </c>
      <c r="AS51" s="254"/>
      <c r="AT51" s="254">
        <f t="shared" si="302"/>
        <v>1</v>
      </c>
      <c r="AU51" s="254"/>
      <c r="AV51" s="254">
        <f t="shared" si="303"/>
        <v>0</v>
      </c>
      <c r="AW51" s="246">
        <f t="shared" si="306"/>
        <v>1</v>
      </c>
      <c r="AX51" s="76">
        <f>ABS((HOUR(V$7)*3600+MINUTE(V$7)*60+SECOND(V$7)))</f>
        <v>0</v>
      </c>
      <c r="AY51" s="76">
        <f>ABS((HOUR(V$9)*3600+MINUTE(V$9)*60+SECOND(V$9)))</f>
        <v>0</v>
      </c>
      <c r="AZ51" s="76">
        <f>ABS((HOUR(V$11)*3600+MINUTE(V$11)*60+SECOND(V$11)))</f>
        <v>0</v>
      </c>
      <c r="BA51" s="144">
        <f t="shared" si="307"/>
        <v>2</v>
      </c>
      <c r="BB51" s="144">
        <f t="shared" si="308"/>
        <v>3</v>
      </c>
      <c r="BC51" s="144">
        <f t="shared" si="309"/>
        <v>0</v>
      </c>
      <c r="BD51" s="144">
        <f t="shared" si="310"/>
        <v>2</v>
      </c>
      <c r="BE51" s="144">
        <f t="shared" si="311"/>
        <v>2</v>
      </c>
      <c r="BF51" s="144">
        <f t="shared" si="312"/>
        <v>2</v>
      </c>
      <c r="BG51" s="144">
        <f t="shared" si="313"/>
        <v>2</v>
      </c>
      <c r="BH51" s="144">
        <f t="shared" si="314"/>
        <v>2</v>
      </c>
      <c r="BI51" s="255">
        <f>V$18</f>
        <v>0</v>
      </c>
      <c r="BJ51" s="243" t="e">
        <f t="shared" ca="1" si="304"/>
        <v>#N/A</v>
      </c>
      <c r="BK51" s="256">
        <f>V$19</f>
        <v>0</v>
      </c>
      <c r="BL51" s="243" t="e">
        <f ca="1">IF(OR(BJ51=0,BJ51=1),DEBUT!$O$5,IF(AND(BK51=BI51,BJ51=2),DEBUT!$O$7,IF(AND(BK51&lt;&gt;BI51,BJ51=2),DEBUT!$O$6,IF(AND(BK51=BI51,BJ51=3),DEBUT!$O$9,IF(AND(BK51&lt;&gt;BI51,BJ51=3),DEBUT!$O$8,0)))))</f>
        <v>#N/A</v>
      </c>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row>
    <row r="52" spans="1:103" s="70" customFormat="1" ht="58" customHeight="1" x14ac:dyDescent="0.2">
      <c r="A52" s="125">
        <f t="shared" ca="1" si="305"/>
        <v>0</v>
      </c>
      <c r="B52" s="246">
        <f t="shared" si="282"/>
        <v>1</v>
      </c>
      <c r="C52" s="246"/>
      <c r="D52" s="246">
        <f t="shared" si="283"/>
        <v>0</v>
      </c>
      <c r="E52" s="246"/>
      <c r="F52" s="246">
        <f t="shared" si="284"/>
        <v>1</v>
      </c>
      <c r="G52" s="247"/>
      <c r="H52" s="248">
        <f t="shared" si="285"/>
        <v>1</v>
      </c>
      <c r="I52" s="248"/>
      <c r="J52" s="248">
        <f t="shared" si="286"/>
        <v>1</v>
      </c>
      <c r="K52" s="248"/>
      <c r="L52" s="248">
        <f t="shared" si="287"/>
        <v>1</v>
      </c>
      <c r="M52" s="247"/>
      <c r="N52" s="249">
        <f t="shared" si="288"/>
        <v>0</v>
      </c>
      <c r="O52" s="249"/>
      <c r="P52" s="249">
        <f t="shared" si="289"/>
        <v>0</v>
      </c>
      <c r="Q52" s="249"/>
      <c r="R52" s="249">
        <f t="shared" si="290"/>
        <v>0</v>
      </c>
      <c r="S52" s="247"/>
      <c r="T52" s="250">
        <f t="shared" si="291"/>
        <v>0</v>
      </c>
      <c r="U52" s="250"/>
      <c r="V52" s="250">
        <f t="shared" si="292"/>
        <v>1</v>
      </c>
      <c r="W52" s="250"/>
      <c r="X52" s="250">
        <f t="shared" si="292"/>
        <v>1</v>
      </c>
      <c r="Y52" s="247"/>
      <c r="Z52" s="251">
        <f t="shared" si="293"/>
        <v>1</v>
      </c>
      <c r="AA52" s="251"/>
      <c r="AB52" s="251">
        <f t="shared" si="294"/>
        <v>1</v>
      </c>
      <c r="AC52" s="251"/>
      <c r="AD52" s="251">
        <f t="shared" si="295"/>
        <v>0</v>
      </c>
      <c r="AE52" s="247"/>
      <c r="AF52" s="252">
        <f t="shared" si="296"/>
        <v>1</v>
      </c>
      <c r="AG52" s="252"/>
      <c r="AH52" s="252">
        <f t="shared" si="297"/>
        <v>0</v>
      </c>
      <c r="AI52" s="252"/>
      <c r="AJ52" s="252">
        <f t="shared" si="298"/>
        <v>1</v>
      </c>
      <c r="AK52" s="247"/>
      <c r="AL52" s="253">
        <f t="shared" si="299"/>
        <v>0</v>
      </c>
      <c r="AM52" s="253"/>
      <c r="AN52" s="253">
        <f t="shared" si="300"/>
        <v>1</v>
      </c>
      <c r="AO52" s="253"/>
      <c r="AP52" s="253">
        <f t="shared" si="301"/>
        <v>1</v>
      </c>
      <c r="AQ52" s="247"/>
      <c r="AR52" s="254">
        <f t="shared" si="302"/>
        <v>1</v>
      </c>
      <c r="AS52" s="254"/>
      <c r="AT52" s="254">
        <f t="shared" si="302"/>
        <v>1</v>
      </c>
      <c r="AU52" s="254"/>
      <c r="AV52" s="254">
        <f t="shared" si="303"/>
        <v>0</v>
      </c>
      <c r="AW52" s="246">
        <f t="shared" si="306"/>
        <v>1</v>
      </c>
      <c r="AX52" s="76">
        <f>ABS((HOUR(X$7)*3600+MINUTE(X$7)*60+SECOND(X$7)))</f>
        <v>0</v>
      </c>
      <c r="AY52" s="76">
        <f>ABS((HOUR(X$9)*3600+MINUTE(X$9)*60+SECOND(X$9)))</f>
        <v>0</v>
      </c>
      <c r="AZ52" s="76">
        <f>ABS((HOUR(X$11)*3600+MINUTE(X$11)*60+SECOND(X$11)))</f>
        <v>0</v>
      </c>
      <c r="BA52" s="144">
        <f t="shared" si="307"/>
        <v>2</v>
      </c>
      <c r="BB52" s="144">
        <f t="shared" si="308"/>
        <v>3</v>
      </c>
      <c r="BC52" s="144">
        <f t="shared" si="309"/>
        <v>0</v>
      </c>
      <c r="BD52" s="144">
        <f t="shared" si="310"/>
        <v>2</v>
      </c>
      <c r="BE52" s="144">
        <f t="shared" si="311"/>
        <v>2</v>
      </c>
      <c r="BF52" s="144">
        <f t="shared" si="312"/>
        <v>2</v>
      </c>
      <c r="BG52" s="144">
        <f t="shared" si="313"/>
        <v>2</v>
      </c>
      <c r="BH52" s="144">
        <f t="shared" si="314"/>
        <v>2</v>
      </c>
      <c r="BI52" s="255">
        <f>X$18</f>
        <v>0</v>
      </c>
      <c r="BJ52" s="243" t="e">
        <f t="shared" ca="1" si="304"/>
        <v>#N/A</v>
      </c>
      <c r="BK52" s="256">
        <f>X$19</f>
        <v>0</v>
      </c>
      <c r="BL52" s="243" t="e">
        <f ca="1">IF(OR(BJ52=0,BJ52=1),DEBUT!$O$5,IF(AND(BK52=BI52,BJ52=2),DEBUT!$O$7,IF(AND(BK52&lt;&gt;BI52,BJ52=2),DEBUT!$O$6,IF(AND(BK52=BI52,BJ52=3),DEBUT!$O$9,IF(AND(BK52&lt;&gt;BI52,BJ52=3),DEBUT!$O$8,0)))))</f>
        <v>#N/A</v>
      </c>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row>
    <row r="53" spans="1:103" s="70" customFormat="1" ht="58" customHeight="1" x14ac:dyDescent="0.2">
      <c r="A53" s="125">
        <f t="shared" ca="1" si="305"/>
        <v>0</v>
      </c>
      <c r="B53" s="246">
        <f t="shared" si="282"/>
        <v>1</v>
      </c>
      <c r="C53" s="246"/>
      <c r="D53" s="246">
        <f t="shared" si="283"/>
        <v>0</v>
      </c>
      <c r="E53" s="246"/>
      <c r="F53" s="246">
        <f t="shared" si="284"/>
        <v>1</v>
      </c>
      <c r="G53" s="247"/>
      <c r="H53" s="248">
        <f t="shared" si="285"/>
        <v>1</v>
      </c>
      <c r="I53" s="248"/>
      <c r="J53" s="248">
        <f t="shared" si="286"/>
        <v>1</v>
      </c>
      <c r="K53" s="248"/>
      <c r="L53" s="248">
        <f t="shared" si="287"/>
        <v>1</v>
      </c>
      <c r="M53" s="247"/>
      <c r="N53" s="249">
        <f t="shared" si="288"/>
        <v>0</v>
      </c>
      <c r="O53" s="249"/>
      <c r="P53" s="249">
        <f t="shared" si="289"/>
        <v>0</v>
      </c>
      <c r="Q53" s="249"/>
      <c r="R53" s="249">
        <f t="shared" si="290"/>
        <v>0</v>
      </c>
      <c r="S53" s="247"/>
      <c r="T53" s="250">
        <f t="shared" si="291"/>
        <v>0</v>
      </c>
      <c r="U53" s="250"/>
      <c r="V53" s="250">
        <f t="shared" si="292"/>
        <v>1</v>
      </c>
      <c r="W53" s="250"/>
      <c r="X53" s="250">
        <f t="shared" si="292"/>
        <v>1</v>
      </c>
      <c r="Y53" s="247"/>
      <c r="Z53" s="251">
        <f t="shared" si="293"/>
        <v>1</v>
      </c>
      <c r="AA53" s="251"/>
      <c r="AB53" s="251">
        <f t="shared" si="294"/>
        <v>1</v>
      </c>
      <c r="AC53" s="251"/>
      <c r="AD53" s="251">
        <f t="shared" si="295"/>
        <v>0</v>
      </c>
      <c r="AE53" s="247"/>
      <c r="AF53" s="252">
        <f t="shared" si="296"/>
        <v>1</v>
      </c>
      <c r="AG53" s="252"/>
      <c r="AH53" s="252">
        <f t="shared" si="297"/>
        <v>0</v>
      </c>
      <c r="AI53" s="252"/>
      <c r="AJ53" s="252">
        <f t="shared" si="298"/>
        <v>1</v>
      </c>
      <c r="AK53" s="247"/>
      <c r="AL53" s="253">
        <f t="shared" si="299"/>
        <v>0</v>
      </c>
      <c r="AM53" s="253"/>
      <c r="AN53" s="253">
        <f t="shared" si="300"/>
        <v>1</v>
      </c>
      <c r="AO53" s="253"/>
      <c r="AP53" s="253">
        <f t="shared" si="301"/>
        <v>1</v>
      </c>
      <c r="AQ53" s="247"/>
      <c r="AR53" s="254">
        <f t="shared" si="302"/>
        <v>1</v>
      </c>
      <c r="AS53" s="254"/>
      <c r="AT53" s="254">
        <f t="shared" si="302"/>
        <v>1</v>
      </c>
      <c r="AU53" s="254"/>
      <c r="AV53" s="254">
        <f t="shared" si="303"/>
        <v>0</v>
      </c>
      <c r="AW53" s="246">
        <f t="shared" si="306"/>
        <v>1</v>
      </c>
      <c r="AX53" s="76">
        <f>ABS((HOUR(Z$7)*3600+MINUTE(Z$7)*60+SECOND(Z$7)))</f>
        <v>0</v>
      </c>
      <c r="AY53" s="76">
        <f>ABS((HOUR(Z$9)*3600+MINUTE(Z$9)*60+SECOND(Z$9)))</f>
        <v>0</v>
      </c>
      <c r="AZ53" s="76">
        <f>ABS((HOUR(Z$11)*3600+MINUTE(Z$11)*60+SECOND(Z$11)))</f>
        <v>0</v>
      </c>
      <c r="BA53" s="144">
        <f t="shared" si="307"/>
        <v>2</v>
      </c>
      <c r="BB53" s="144">
        <f t="shared" si="308"/>
        <v>3</v>
      </c>
      <c r="BC53" s="144">
        <f t="shared" si="309"/>
        <v>0</v>
      </c>
      <c r="BD53" s="144">
        <f t="shared" si="310"/>
        <v>2</v>
      </c>
      <c r="BE53" s="144">
        <f t="shared" si="311"/>
        <v>2</v>
      </c>
      <c r="BF53" s="144">
        <f t="shared" si="312"/>
        <v>2</v>
      </c>
      <c r="BG53" s="144">
        <f t="shared" si="313"/>
        <v>2</v>
      </c>
      <c r="BH53" s="144">
        <f t="shared" si="314"/>
        <v>2</v>
      </c>
      <c r="BI53" s="255">
        <f>Z$18</f>
        <v>0</v>
      </c>
      <c r="BJ53" s="243" t="e">
        <f t="shared" ca="1" si="304"/>
        <v>#N/A</v>
      </c>
      <c r="BK53" s="256">
        <f>Z$19</f>
        <v>0</v>
      </c>
      <c r="BL53" s="243" t="e">
        <f ca="1">IF(OR(BJ53=0,BJ53=1),DEBUT!$O$5,IF(AND(BK53=BI53,BJ53=2),DEBUT!$O$7,IF(AND(BK53&lt;&gt;BI53,BJ53=2),DEBUT!$O$6,IF(AND(BK53=BI53,BJ53=3),DEBUT!$O$9,IF(AND(BK53&lt;&gt;BI53,BJ53=3),DEBUT!$O$8,0)))))</f>
        <v>#N/A</v>
      </c>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row>
    <row r="54" spans="1:103" s="70" customFormat="1" ht="58" customHeight="1" x14ac:dyDescent="0.2">
      <c r="A54" s="125">
        <f t="shared" ca="1" si="305"/>
        <v>0</v>
      </c>
      <c r="B54" s="246">
        <f t="shared" si="282"/>
        <v>1</v>
      </c>
      <c r="C54" s="246"/>
      <c r="D54" s="246">
        <f t="shared" si="283"/>
        <v>0</v>
      </c>
      <c r="E54" s="246"/>
      <c r="F54" s="246">
        <f t="shared" si="284"/>
        <v>1</v>
      </c>
      <c r="G54" s="247"/>
      <c r="H54" s="248">
        <f t="shared" si="285"/>
        <v>1</v>
      </c>
      <c r="I54" s="248"/>
      <c r="J54" s="248">
        <f t="shared" si="286"/>
        <v>1</v>
      </c>
      <c r="K54" s="248"/>
      <c r="L54" s="248">
        <f t="shared" si="287"/>
        <v>1</v>
      </c>
      <c r="M54" s="247"/>
      <c r="N54" s="249">
        <f t="shared" si="288"/>
        <v>0</v>
      </c>
      <c r="O54" s="249"/>
      <c r="P54" s="249">
        <f t="shared" si="289"/>
        <v>0</v>
      </c>
      <c r="Q54" s="249"/>
      <c r="R54" s="249">
        <f t="shared" si="290"/>
        <v>0</v>
      </c>
      <c r="S54" s="247"/>
      <c r="T54" s="250">
        <f t="shared" si="291"/>
        <v>0</v>
      </c>
      <c r="U54" s="250"/>
      <c r="V54" s="250">
        <f t="shared" si="292"/>
        <v>1</v>
      </c>
      <c r="W54" s="250"/>
      <c r="X54" s="250">
        <f t="shared" si="292"/>
        <v>1</v>
      </c>
      <c r="Y54" s="247"/>
      <c r="Z54" s="251">
        <f t="shared" si="293"/>
        <v>1</v>
      </c>
      <c r="AA54" s="251"/>
      <c r="AB54" s="251">
        <f t="shared" si="294"/>
        <v>1</v>
      </c>
      <c r="AC54" s="251"/>
      <c r="AD54" s="251">
        <f t="shared" si="295"/>
        <v>0</v>
      </c>
      <c r="AE54" s="247"/>
      <c r="AF54" s="252">
        <f t="shared" si="296"/>
        <v>1</v>
      </c>
      <c r="AG54" s="252"/>
      <c r="AH54" s="252">
        <f t="shared" si="297"/>
        <v>0</v>
      </c>
      <c r="AI54" s="252"/>
      <c r="AJ54" s="252">
        <f t="shared" si="298"/>
        <v>1</v>
      </c>
      <c r="AK54" s="247"/>
      <c r="AL54" s="253">
        <f t="shared" si="299"/>
        <v>0</v>
      </c>
      <c r="AM54" s="253"/>
      <c r="AN54" s="253">
        <f t="shared" si="300"/>
        <v>1</v>
      </c>
      <c r="AO54" s="253"/>
      <c r="AP54" s="253">
        <f t="shared" si="301"/>
        <v>1</v>
      </c>
      <c r="AQ54" s="247"/>
      <c r="AR54" s="254">
        <f t="shared" si="302"/>
        <v>1</v>
      </c>
      <c r="AS54" s="254"/>
      <c r="AT54" s="254">
        <f t="shared" si="302"/>
        <v>1</v>
      </c>
      <c r="AU54" s="254"/>
      <c r="AV54" s="254">
        <f t="shared" si="303"/>
        <v>0</v>
      </c>
      <c r="AW54" s="246">
        <f t="shared" si="306"/>
        <v>1</v>
      </c>
      <c r="AX54" s="76">
        <f>ABS((HOUR(AB$7)*3600+MINUTE(AB$7)*60+SECOND(AB$7)))</f>
        <v>0</v>
      </c>
      <c r="AY54" s="76">
        <f>ABS((HOUR(AB$9)*3600+MINUTE(AB$9)*60+SECOND(AB$9)))</f>
        <v>0</v>
      </c>
      <c r="AZ54" s="76">
        <f>ABS((HOUR(AB$11)*3600+MINUTE(AB$11)*60+SECOND(AB$11)))</f>
        <v>0</v>
      </c>
      <c r="BA54" s="144">
        <f t="shared" si="307"/>
        <v>2</v>
      </c>
      <c r="BB54" s="144">
        <f t="shared" si="308"/>
        <v>3</v>
      </c>
      <c r="BC54" s="144">
        <f t="shared" si="309"/>
        <v>0</v>
      </c>
      <c r="BD54" s="144">
        <f t="shared" si="310"/>
        <v>2</v>
      </c>
      <c r="BE54" s="144">
        <f t="shared" si="311"/>
        <v>2</v>
      </c>
      <c r="BF54" s="144">
        <f t="shared" si="312"/>
        <v>2</v>
      </c>
      <c r="BG54" s="144">
        <f t="shared" si="313"/>
        <v>2</v>
      </c>
      <c r="BH54" s="144">
        <f t="shared" si="314"/>
        <v>2</v>
      </c>
      <c r="BI54" s="255">
        <f>AB$18</f>
        <v>0</v>
      </c>
      <c r="BJ54" s="243" t="e">
        <f t="shared" ca="1" si="304"/>
        <v>#N/A</v>
      </c>
      <c r="BK54" s="256">
        <f>AB$19</f>
        <v>0</v>
      </c>
      <c r="BL54" s="243" t="e">
        <f ca="1">IF(OR(BJ54=0,BJ54=1),DEBUT!$O$5,IF(AND(BK54=BI54,BJ54=2),DEBUT!$O$7,IF(AND(BK54&lt;&gt;BI54,BJ54=2),DEBUT!$O$6,IF(AND(BK54=BI54,BJ54=3),DEBUT!$O$9,IF(AND(BK54&lt;&gt;BI54,BJ54=3),DEBUT!$O$8,0)))))</f>
        <v>#N/A</v>
      </c>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row>
    <row r="55" spans="1:103" s="70" customFormat="1" ht="58" customHeight="1" x14ac:dyDescent="0.2">
      <c r="A55" s="125">
        <f t="shared" ca="1" si="305"/>
        <v>0</v>
      </c>
      <c r="B55" s="246">
        <f t="shared" si="282"/>
        <v>1</v>
      </c>
      <c r="C55" s="246"/>
      <c r="D55" s="246">
        <f t="shared" si="283"/>
        <v>0</v>
      </c>
      <c r="E55" s="246"/>
      <c r="F55" s="246">
        <f t="shared" si="284"/>
        <v>1</v>
      </c>
      <c r="G55" s="247"/>
      <c r="H55" s="248">
        <f t="shared" si="285"/>
        <v>1</v>
      </c>
      <c r="I55" s="248"/>
      <c r="J55" s="248">
        <f t="shared" si="286"/>
        <v>1</v>
      </c>
      <c r="K55" s="248"/>
      <c r="L55" s="248">
        <f t="shared" si="287"/>
        <v>1</v>
      </c>
      <c r="M55" s="247"/>
      <c r="N55" s="249">
        <f t="shared" si="288"/>
        <v>0</v>
      </c>
      <c r="O55" s="249"/>
      <c r="P55" s="249">
        <f t="shared" si="289"/>
        <v>0</v>
      </c>
      <c r="Q55" s="249"/>
      <c r="R55" s="249">
        <f t="shared" si="290"/>
        <v>0</v>
      </c>
      <c r="S55" s="247"/>
      <c r="T55" s="250">
        <f t="shared" si="291"/>
        <v>0</v>
      </c>
      <c r="U55" s="250"/>
      <c r="V55" s="250">
        <f t="shared" si="292"/>
        <v>1</v>
      </c>
      <c r="W55" s="250"/>
      <c r="X55" s="250">
        <f t="shared" si="292"/>
        <v>1</v>
      </c>
      <c r="Y55" s="247"/>
      <c r="Z55" s="251">
        <f t="shared" si="293"/>
        <v>1</v>
      </c>
      <c r="AA55" s="251"/>
      <c r="AB55" s="251">
        <f t="shared" si="294"/>
        <v>1</v>
      </c>
      <c r="AC55" s="251"/>
      <c r="AD55" s="251">
        <f t="shared" si="295"/>
        <v>0</v>
      </c>
      <c r="AE55" s="247"/>
      <c r="AF55" s="252">
        <f t="shared" si="296"/>
        <v>1</v>
      </c>
      <c r="AG55" s="252"/>
      <c r="AH55" s="252">
        <f t="shared" si="297"/>
        <v>0</v>
      </c>
      <c r="AI55" s="252"/>
      <c r="AJ55" s="252">
        <f t="shared" si="298"/>
        <v>1</v>
      </c>
      <c r="AK55" s="247"/>
      <c r="AL55" s="253">
        <f t="shared" si="299"/>
        <v>0</v>
      </c>
      <c r="AM55" s="253"/>
      <c r="AN55" s="253">
        <f t="shared" si="300"/>
        <v>1</v>
      </c>
      <c r="AO55" s="253"/>
      <c r="AP55" s="253">
        <f t="shared" si="301"/>
        <v>1</v>
      </c>
      <c r="AQ55" s="247"/>
      <c r="AR55" s="254">
        <f t="shared" si="302"/>
        <v>1</v>
      </c>
      <c r="AS55" s="254"/>
      <c r="AT55" s="254">
        <f t="shared" si="302"/>
        <v>1</v>
      </c>
      <c r="AU55" s="254"/>
      <c r="AV55" s="254">
        <f t="shared" si="303"/>
        <v>0</v>
      </c>
      <c r="AW55" s="246">
        <f t="shared" si="306"/>
        <v>1</v>
      </c>
      <c r="AX55" s="76">
        <f>ABS((HOUR(AD$7)*3600+MINUTE(AD$7)*60+SECOND(AD$7)))</f>
        <v>0</v>
      </c>
      <c r="AY55" s="76">
        <f>ABS((HOUR(AD$9)*3600+MINUTE(AD$9)*60+SECOND(AD$9)))</f>
        <v>0</v>
      </c>
      <c r="AZ55" s="76">
        <f>ABS((HOUR(AD$11)*3600+MINUTE(AD$11)*60+SECOND(AD$11)))</f>
        <v>0</v>
      </c>
      <c r="BA55" s="144">
        <f t="shared" si="307"/>
        <v>2</v>
      </c>
      <c r="BB55" s="144">
        <f t="shared" si="308"/>
        <v>3</v>
      </c>
      <c r="BC55" s="144">
        <f t="shared" si="309"/>
        <v>0</v>
      </c>
      <c r="BD55" s="144">
        <f t="shared" si="310"/>
        <v>2</v>
      </c>
      <c r="BE55" s="144">
        <f t="shared" si="311"/>
        <v>2</v>
      </c>
      <c r="BF55" s="144">
        <f t="shared" si="312"/>
        <v>2</v>
      </c>
      <c r="BG55" s="144">
        <f t="shared" si="313"/>
        <v>2</v>
      </c>
      <c r="BH55" s="144">
        <f t="shared" si="314"/>
        <v>2</v>
      </c>
      <c r="BI55" s="255">
        <f>AD$18</f>
        <v>0</v>
      </c>
      <c r="BJ55" s="243" t="e">
        <f t="shared" ca="1" si="304"/>
        <v>#N/A</v>
      </c>
      <c r="BK55" s="256">
        <f>AD$19</f>
        <v>0</v>
      </c>
      <c r="BL55" s="243" t="e">
        <f ca="1">IF(OR(BJ55=0,BJ55=1),DEBUT!$O$5,IF(AND(BK55=BI55,BJ55=2),DEBUT!$O$7,IF(AND(BK55&lt;&gt;BI55,BJ55=2),DEBUT!$O$6,IF(AND(BK55=BI55,BJ55=3),DEBUT!$O$9,IF(AND(BK55&lt;&gt;BI55,BJ55=3),DEBUT!$O$8,0)))))</f>
        <v>#N/A</v>
      </c>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row>
    <row r="56" spans="1:103" s="70" customFormat="1" ht="58" customHeight="1" x14ac:dyDescent="0.2">
      <c r="A56" s="125">
        <f t="shared" ca="1" si="305"/>
        <v>0</v>
      </c>
      <c r="B56" s="246">
        <f t="shared" si="282"/>
        <v>1</v>
      </c>
      <c r="C56" s="246"/>
      <c r="D56" s="246">
        <f t="shared" si="283"/>
        <v>0</v>
      </c>
      <c r="E56" s="246"/>
      <c r="F56" s="246">
        <f t="shared" si="284"/>
        <v>1</v>
      </c>
      <c r="G56" s="247"/>
      <c r="H56" s="248">
        <f t="shared" si="285"/>
        <v>1</v>
      </c>
      <c r="I56" s="248"/>
      <c r="J56" s="248">
        <f t="shared" si="286"/>
        <v>1</v>
      </c>
      <c r="K56" s="248"/>
      <c r="L56" s="248">
        <f t="shared" si="287"/>
        <v>1</v>
      </c>
      <c r="M56" s="247"/>
      <c r="N56" s="249">
        <f t="shared" si="288"/>
        <v>0</v>
      </c>
      <c r="O56" s="249"/>
      <c r="P56" s="249">
        <f t="shared" si="289"/>
        <v>0</v>
      </c>
      <c r="Q56" s="249"/>
      <c r="R56" s="249">
        <f t="shared" si="290"/>
        <v>0</v>
      </c>
      <c r="S56" s="247"/>
      <c r="T56" s="250">
        <f t="shared" si="291"/>
        <v>0</v>
      </c>
      <c r="U56" s="250"/>
      <c r="V56" s="250">
        <f t="shared" si="292"/>
        <v>1</v>
      </c>
      <c r="W56" s="250"/>
      <c r="X56" s="250">
        <f t="shared" si="292"/>
        <v>1</v>
      </c>
      <c r="Y56" s="247"/>
      <c r="Z56" s="251">
        <f t="shared" si="293"/>
        <v>1</v>
      </c>
      <c r="AA56" s="251"/>
      <c r="AB56" s="251">
        <f t="shared" si="294"/>
        <v>1</v>
      </c>
      <c r="AC56" s="251"/>
      <c r="AD56" s="251">
        <f t="shared" si="295"/>
        <v>0</v>
      </c>
      <c r="AE56" s="247"/>
      <c r="AF56" s="252">
        <f t="shared" si="296"/>
        <v>1</v>
      </c>
      <c r="AG56" s="252"/>
      <c r="AH56" s="252">
        <f t="shared" si="297"/>
        <v>0</v>
      </c>
      <c r="AI56" s="252"/>
      <c r="AJ56" s="252">
        <f t="shared" si="298"/>
        <v>1</v>
      </c>
      <c r="AK56" s="247"/>
      <c r="AL56" s="253">
        <f t="shared" si="299"/>
        <v>0</v>
      </c>
      <c r="AM56" s="253"/>
      <c r="AN56" s="253">
        <f t="shared" si="300"/>
        <v>1</v>
      </c>
      <c r="AO56" s="253"/>
      <c r="AP56" s="253">
        <f t="shared" si="301"/>
        <v>1</v>
      </c>
      <c r="AQ56" s="247"/>
      <c r="AR56" s="254">
        <f t="shared" si="302"/>
        <v>1</v>
      </c>
      <c r="AS56" s="254"/>
      <c r="AT56" s="254">
        <f t="shared" si="302"/>
        <v>1</v>
      </c>
      <c r="AU56" s="254"/>
      <c r="AV56" s="254">
        <f t="shared" si="303"/>
        <v>0</v>
      </c>
      <c r="AW56" s="246">
        <f t="shared" si="306"/>
        <v>1</v>
      </c>
      <c r="AX56" s="76">
        <f>ABS((HOUR(AF$7)*3600+MINUTE(AF$7)*60+SECOND(AF$7)))</f>
        <v>0</v>
      </c>
      <c r="AY56" s="76">
        <f>ABS((HOUR(AF$9)*3600+MINUTE(AF$9)*60+SECOND(AF$9)))</f>
        <v>0</v>
      </c>
      <c r="AZ56" s="76">
        <f>ABS((HOUR(AF$11)*3600+MINUTE(AF$11)*60+SECOND(AF$11)))</f>
        <v>0</v>
      </c>
      <c r="BA56" s="144">
        <f t="shared" si="307"/>
        <v>2</v>
      </c>
      <c r="BB56" s="144">
        <f t="shared" si="308"/>
        <v>3</v>
      </c>
      <c r="BC56" s="144">
        <f t="shared" si="309"/>
        <v>0</v>
      </c>
      <c r="BD56" s="144">
        <f t="shared" si="310"/>
        <v>2</v>
      </c>
      <c r="BE56" s="144">
        <f t="shared" si="311"/>
        <v>2</v>
      </c>
      <c r="BF56" s="144">
        <f t="shared" si="312"/>
        <v>2</v>
      </c>
      <c r="BG56" s="144">
        <f t="shared" si="313"/>
        <v>2</v>
      </c>
      <c r="BH56" s="144">
        <f t="shared" si="314"/>
        <v>2</v>
      </c>
      <c r="BI56" s="255">
        <f>AF$18</f>
        <v>0</v>
      </c>
      <c r="BJ56" s="243" t="e">
        <f t="shared" ca="1" si="304"/>
        <v>#N/A</v>
      </c>
      <c r="BK56" s="256">
        <f>AF$19</f>
        <v>0</v>
      </c>
      <c r="BL56" s="243" t="e">
        <f ca="1">IF(OR(BJ56=0,BJ56=1),DEBUT!$O$5,IF(AND(BK56=BI56,BJ56=2),DEBUT!$O$7,IF(AND(BK56&lt;&gt;BI56,BJ56=2),DEBUT!$O$6,IF(AND(BK56=BI56,BJ56=3),DEBUT!$O$9,IF(AND(BK56&lt;&gt;BI56,BJ56=3),DEBUT!$O$8,0)))))</f>
        <v>#N/A</v>
      </c>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row>
    <row r="57" spans="1:103" s="70" customFormat="1" ht="58" customHeight="1" x14ac:dyDescent="0.2">
      <c r="A57" s="125">
        <f t="shared" ca="1" si="305"/>
        <v>0</v>
      </c>
      <c r="B57" s="246">
        <f t="shared" si="282"/>
        <v>1</v>
      </c>
      <c r="C57" s="246"/>
      <c r="D57" s="246">
        <f t="shared" si="283"/>
        <v>0</v>
      </c>
      <c r="E57" s="246"/>
      <c r="F57" s="246">
        <f t="shared" si="284"/>
        <v>1</v>
      </c>
      <c r="G57" s="247"/>
      <c r="H57" s="248">
        <f t="shared" si="285"/>
        <v>1</v>
      </c>
      <c r="I57" s="248"/>
      <c r="J57" s="248">
        <f t="shared" si="286"/>
        <v>1</v>
      </c>
      <c r="K57" s="248"/>
      <c r="L57" s="248">
        <f t="shared" si="287"/>
        <v>1</v>
      </c>
      <c r="M57" s="247"/>
      <c r="N57" s="249">
        <f t="shared" si="288"/>
        <v>0</v>
      </c>
      <c r="O57" s="249"/>
      <c r="P57" s="249">
        <f t="shared" si="289"/>
        <v>0</v>
      </c>
      <c r="Q57" s="249"/>
      <c r="R57" s="249">
        <f t="shared" si="290"/>
        <v>0</v>
      </c>
      <c r="S57" s="247"/>
      <c r="T57" s="250">
        <f t="shared" si="291"/>
        <v>0</v>
      </c>
      <c r="U57" s="250"/>
      <c r="V57" s="250">
        <f t="shared" si="292"/>
        <v>1</v>
      </c>
      <c r="W57" s="250"/>
      <c r="X57" s="250">
        <f t="shared" si="292"/>
        <v>1</v>
      </c>
      <c r="Y57" s="247"/>
      <c r="Z57" s="251">
        <f t="shared" si="293"/>
        <v>1</v>
      </c>
      <c r="AA57" s="251"/>
      <c r="AB57" s="251">
        <f t="shared" si="294"/>
        <v>1</v>
      </c>
      <c r="AC57" s="251"/>
      <c r="AD57" s="251">
        <f t="shared" si="295"/>
        <v>0</v>
      </c>
      <c r="AE57" s="247"/>
      <c r="AF57" s="252">
        <f t="shared" si="296"/>
        <v>1</v>
      </c>
      <c r="AG57" s="252"/>
      <c r="AH57" s="252">
        <f t="shared" si="297"/>
        <v>0</v>
      </c>
      <c r="AI57" s="252"/>
      <c r="AJ57" s="252">
        <f t="shared" si="298"/>
        <v>1</v>
      </c>
      <c r="AK57" s="247"/>
      <c r="AL57" s="253">
        <f t="shared" si="299"/>
        <v>0</v>
      </c>
      <c r="AM57" s="253"/>
      <c r="AN57" s="253">
        <f t="shared" si="300"/>
        <v>1</v>
      </c>
      <c r="AO57" s="253"/>
      <c r="AP57" s="253">
        <f t="shared" si="301"/>
        <v>1</v>
      </c>
      <c r="AQ57" s="247"/>
      <c r="AR57" s="254">
        <f t="shared" si="302"/>
        <v>1</v>
      </c>
      <c r="AS57" s="254"/>
      <c r="AT57" s="254">
        <f t="shared" si="302"/>
        <v>1</v>
      </c>
      <c r="AU57" s="254"/>
      <c r="AV57" s="254">
        <f t="shared" si="303"/>
        <v>0</v>
      </c>
      <c r="AW57" s="246">
        <f t="shared" si="306"/>
        <v>1</v>
      </c>
      <c r="AX57" s="76">
        <f>ABS((HOUR(AH$7)*3600+MINUTE(AH$7)*60+SECOND(AH$7)))</f>
        <v>0</v>
      </c>
      <c r="AY57" s="76">
        <f>ABS((HOUR(AH$9)*3600+MINUTE(AH$9)*60+SECOND(AH$9)))</f>
        <v>0</v>
      </c>
      <c r="AZ57" s="76">
        <f>ABS((HOUR(AH$11)*3600+MINUTE(AH$11)*60+SECOND(AH$11)))</f>
        <v>0</v>
      </c>
      <c r="BA57" s="144">
        <f t="shared" si="307"/>
        <v>2</v>
      </c>
      <c r="BB57" s="144">
        <f t="shared" si="308"/>
        <v>3</v>
      </c>
      <c r="BC57" s="144">
        <f t="shared" si="309"/>
        <v>0</v>
      </c>
      <c r="BD57" s="144">
        <f t="shared" si="310"/>
        <v>2</v>
      </c>
      <c r="BE57" s="144">
        <f t="shared" si="311"/>
        <v>2</v>
      </c>
      <c r="BF57" s="144">
        <f t="shared" si="312"/>
        <v>2</v>
      </c>
      <c r="BG57" s="144">
        <f t="shared" si="313"/>
        <v>2</v>
      </c>
      <c r="BH57" s="144">
        <f t="shared" si="314"/>
        <v>2</v>
      </c>
      <c r="BI57" s="255">
        <f>AH$18</f>
        <v>0</v>
      </c>
      <c r="BJ57" s="243" t="e">
        <f t="shared" ca="1" si="304"/>
        <v>#N/A</v>
      </c>
      <c r="BK57" s="256">
        <f>AH$19</f>
        <v>0</v>
      </c>
      <c r="BL57" s="243" t="e">
        <f ca="1">IF(OR(BJ57=0,BJ57=1),DEBUT!$O$5,IF(AND(BK57=BI57,BJ57=2),DEBUT!$O$7,IF(AND(BK57&lt;&gt;BI57,BJ57=2),DEBUT!$O$6,IF(AND(BK57=BI57,BJ57=3),DEBUT!$O$9,IF(AND(BK57&lt;&gt;BI57,BJ57=3),DEBUT!$O$8,0)))))</f>
        <v>#N/A</v>
      </c>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row>
    <row r="58" spans="1:103" s="70" customFormat="1" ht="58" customHeight="1" x14ac:dyDescent="0.2">
      <c r="A58" s="125">
        <f t="shared" ca="1" si="305"/>
        <v>0</v>
      </c>
      <c r="B58" s="246">
        <f t="shared" si="282"/>
        <v>1</v>
      </c>
      <c r="C58" s="246"/>
      <c r="D58" s="246">
        <f t="shared" si="283"/>
        <v>0</v>
      </c>
      <c r="E58" s="246"/>
      <c r="F58" s="246">
        <f t="shared" si="284"/>
        <v>1</v>
      </c>
      <c r="G58" s="247"/>
      <c r="H58" s="248">
        <f t="shared" si="285"/>
        <v>1</v>
      </c>
      <c r="I58" s="248"/>
      <c r="J58" s="248">
        <f t="shared" si="286"/>
        <v>1</v>
      </c>
      <c r="K58" s="248"/>
      <c r="L58" s="248">
        <f t="shared" si="287"/>
        <v>1</v>
      </c>
      <c r="M58" s="247"/>
      <c r="N58" s="249">
        <f t="shared" si="288"/>
        <v>0</v>
      </c>
      <c r="O58" s="249"/>
      <c r="P58" s="249">
        <f t="shared" si="289"/>
        <v>0</v>
      </c>
      <c r="Q58" s="249"/>
      <c r="R58" s="249">
        <f t="shared" si="290"/>
        <v>0</v>
      </c>
      <c r="S58" s="247"/>
      <c r="T58" s="250">
        <f t="shared" si="291"/>
        <v>0</v>
      </c>
      <c r="U58" s="250"/>
      <c r="V58" s="250">
        <f t="shared" si="292"/>
        <v>1</v>
      </c>
      <c r="W58" s="250"/>
      <c r="X58" s="250">
        <f t="shared" si="292"/>
        <v>1</v>
      </c>
      <c r="Y58" s="247"/>
      <c r="Z58" s="251">
        <f t="shared" si="293"/>
        <v>1</v>
      </c>
      <c r="AA58" s="251"/>
      <c r="AB58" s="251">
        <f t="shared" si="294"/>
        <v>1</v>
      </c>
      <c r="AC58" s="251"/>
      <c r="AD58" s="251">
        <f t="shared" si="295"/>
        <v>0</v>
      </c>
      <c r="AE58" s="247"/>
      <c r="AF58" s="252">
        <f t="shared" si="296"/>
        <v>1</v>
      </c>
      <c r="AG58" s="252"/>
      <c r="AH58" s="252">
        <f t="shared" si="297"/>
        <v>0</v>
      </c>
      <c r="AI58" s="252"/>
      <c r="AJ58" s="252">
        <f t="shared" si="298"/>
        <v>1</v>
      </c>
      <c r="AK58" s="247"/>
      <c r="AL58" s="253">
        <f t="shared" si="299"/>
        <v>0</v>
      </c>
      <c r="AM58" s="253"/>
      <c r="AN58" s="253">
        <f t="shared" si="300"/>
        <v>1</v>
      </c>
      <c r="AO58" s="253"/>
      <c r="AP58" s="253">
        <f t="shared" si="301"/>
        <v>1</v>
      </c>
      <c r="AQ58" s="247"/>
      <c r="AR58" s="254">
        <f t="shared" si="302"/>
        <v>1</v>
      </c>
      <c r="AS58" s="254"/>
      <c r="AT58" s="254">
        <f t="shared" si="302"/>
        <v>1</v>
      </c>
      <c r="AU58" s="254"/>
      <c r="AV58" s="254">
        <f t="shared" si="303"/>
        <v>0</v>
      </c>
      <c r="AW58" s="246">
        <f t="shared" si="306"/>
        <v>1</v>
      </c>
      <c r="AX58" s="76">
        <f>ABS((HOUR(AJ$7)*3600+MINUTE(AJ$7)*60+SECOND(AJ$7)))</f>
        <v>0</v>
      </c>
      <c r="AY58" s="76">
        <f>ABS((HOUR(AJ$9)*3600+MINUTE(AJ$9)*60+SECOND(AJ$9)))</f>
        <v>0</v>
      </c>
      <c r="AZ58" s="76">
        <f>ABS((HOUR(AJ$11)*3600+MINUTE(AJ$11)*60+SECOND(AJ$11)))</f>
        <v>0</v>
      </c>
      <c r="BA58" s="144">
        <f t="shared" si="307"/>
        <v>2</v>
      </c>
      <c r="BB58" s="144">
        <f t="shared" si="308"/>
        <v>3</v>
      </c>
      <c r="BC58" s="144">
        <f t="shared" si="309"/>
        <v>0</v>
      </c>
      <c r="BD58" s="144">
        <f t="shared" si="310"/>
        <v>2</v>
      </c>
      <c r="BE58" s="144">
        <f t="shared" si="311"/>
        <v>2</v>
      </c>
      <c r="BF58" s="144">
        <f t="shared" si="312"/>
        <v>2</v>
      </c>
      <c r="BG58" s="144">
        <f t="shared" si="313"/>
        <v>2</v>
      </c>
      <c r="BH58" s="144">
        <f t="shared" si="314"/>
        <v>2</v>
      </c>
      <c r="BI58" s="255">
        <f>AJ$18</f>
        <v>0</v>
      </c>
      <c r="BJ58" s="243" t="e">
        <f t="shared" ca="1" si="304"/>
        <v>#N/A</v>
      </c>
      <c r="BK58" s="256">
        <f>AJ$19</f>
        <v>0</v>
      </c>
      <c r="BL58" s="243" t="e">
        <f ca="1">IF(OR(BJ58=0,BJ58=1),DEBUT!$O$5,IF(AND(BK58=BI58,BJ58=2),DEBUT!$O$7,IF(AND(BK58&lt;&gt;BI58,BJ58=2),DEBUT!$O$6,IF(AND(BK58=BI58,BJ58=3),DEBUT!$O$9,IF(AND(BK58&lt;&gt;BI58,BJ58=3),DEBUT!$O$8,0)))))</f>
        <v>#N/A</v>
      </c>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row>
    <row r="59" spans="1:103" s="70" customFormat="1" ht="58" customHeight="1" x14ac:dyDescent="0.2">
      <c r="A59" s="125">
        <f t="shared" ca="1" si="305"/>
        <v>0</v>
      </c>
      <c r="B59" s="246">
        <f t="shared" si="282"/>
        <v>1</v>
      </c>
      <c r="C59" s="246"/>
      <c r="D59" s="246">
        <f t="shared" si="283"/>
        <v>0</v>
      </c>
      <c r="E59" s="246"/>
      <c r="F59" s="246">
        <f t="shared" si="284"/>
        <v>1</v>
      </c>
      <c r="G59" s="247"/>
      <c r="H59" s="248">
        <f t="shared" si="285"/>
        <v>1</v>
      </c>
      <c r="I59" s="248"/>
      <c r="J59" s="248">
        <f t="shared" si="286"/>
        <v>1</v>
      </c>
      <c r="K59" s="248"/>
      <c r="L59" s="248">
        <f t="shared" si="287"/>
        <v>1</v>
      </c>
      <c r="M59" s="247"/>
      <c r="N59" s="249">
        <f t="shared" si="288"/>
        <v>0</v>
      </c>
      <c r="O59" s="249"/>
      <c r="P59" s="249">
        <f t="shared" si="289"/>
        <v>0</v>
      </c>
      <c r="Q59" s="249"/>
      <c r="R59" s="249">
        <f t="shared" si="290"/>
        <v>0</v>
      </c>
      <c r="S59" s="247"/>
      <c r="T59" s="250">
        <f t="shared" si="291"/>
        <v>0</v>
      </c>
      <c r="U59" s="250"/>
      <c r="V59" s="250">
        <f t="shared" si="292"/>
        <v>1</v>
      </c>
      <c r="W59" s="250"/>
      <c r="X59" s="250">
        <f t="shared" si="292"/>
        <v>1</v>
      </c>
      <c r="Y59" s="247"/>
      <c r="Z59" s="251">
        <f t="shared" si="293"/>
        <v>1</v>
      </c>
      <c r="AA59" s="251"/>
      <c r="AB59" s="251">
        <f t="shared" si="294"/>
        <v>1</v>
      </c>
      <c r="AC59" s="251"/>
      <c r="AD59" s="251">
        <f t="shared" si="295"/>
        <v>0</v>
      </c>
      <c r="AE59" s="247"/>
      <c r="AF59" s="252">
        <f t="shared" si="296"/>
        <v>1</v>
      </c>
      <c r="AG59" s="252"/>
      <c r="AH59" s="252">
        <f t="shared" si="297"/>
        <v>0</v>
      </c>
      <c r="AI59" s="252"/>
      <c r="AJ59" s="252">
        <f t="shared" si="298"/>
        <v>1</v>
      </c>
      <c r="AK59" s="247"/>
      <c r="AL59" s="253">
        <f t="shared" si="299"/>
        <v>0</v>
      </c>
      <c r="AM59" s="253"/>
      <c r="AN59" s="253">
        <f t="shared" si="300"/>
        <v>1</v>
      </c>
      <c r="AO59" s="253"/>
      <c r="AP59" s="253">
        <f t="shared" si="301"/>
        <v>1</v>
      </c>
      <c r="AQ59" s="247"/>
      <c r="AR59" s="254">
        <f t="shared" si="302"/>
        <v>1</v>
      </c>
      <c r="AS59" s="254"/>
      <c r="AT59" s="254">
        <f t="shared" si="302"/>
        <v>1</v>
      </c>
      <c r="AU59" s="254"/>
      <c r="AV59" s="254">
        <f t="shared" si="303"/>
        <v>0</v>
      </c>
      <c r="AW59" s="246">
        <f t="shared" si="306"/>
        <v>1</v>
      </c>
      <c r="AX59" s="76">
        <f>ABS((HOUR(AL$7)*3600+MINUTE(AL$7)*60+SECOND(AL$7)))</f>
        <v>0</v>
      </c>
      <c r="AY59" s="76">
        <f>ABS((HOUR(AL$9)*3600+MINUTE(AL$9)*60+SECOND(AL$9)))</f>
        <v>0</v>
      </c>
      <c r="AZ59" s="76">
        <f>ABS((HOUR(AL$11)*3600+MINUTE(AL$11)*60+SECOND(AL$11)))</f>
        <v>0</v>
      </c>
      <c r="BA59" s="144">
        <f t="shared" si="307"/>
        <v>2</v>
      </c>
      <c r="BB59" s="144">
        <f t="shared" si="308"/>
        <v>3</v>
      </c>
      <c r="BC59" s="144">
        <f t="shared" si="309"/>
        <v>0</v>
      </c>
      <c r="BD59" s="144">
        <f t="shared" si="310"/>
        <v>2</v>
      </c>
      <c r="BE59" s="144">
        <f t="shared" si="311"/>
        <v>2</v>
      </c>
      <c r="BF59" s="144">
        <f t="shared" si="312"/>
        <v>2</v>
      </c>
      <c r="BG59" s="144">
        <f t="shared" si="313"/>
        <v>2</v>
      </c>
      <c r="BH59" s="144">
        <f t="shared" si="314"/>
        <v>2</v>
      </c>
      <c r="BI59" s="255">
        <f>AL$18</f>
        <v>0</v>
      </c>
      <c r="BJ59" s="243" t="e">
        <f t="shared" ca="1" si="304"/>
        <v>#N/A</v>
      </c>
      <c r="BK59" s="256">
        <f>AL$19</f>
        <v>0</v>
      </c>
      <c r="BL59" s="243" t="e">
        <f ca="1">IF(OR(BJ59=0,BJ59=1),DEBUT!$O$5,IF(AND(BK59=BI59,BJ59=2),DEBUT!$O$7,IF(AND(BK59&lt;&gt;BI59,BJ59=2),DEBUT!$O$6,IF(AND(BK59=BI59,BJ59=3),DEBUT!$O$9,IF(AND(BK59&lt;&gt;BI59,BJ59=3),DEBUT!$O$8,0)))))</f>
        <v>#N/A</v>
      </c>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row>
    <row r="60" spans="1:103" s="70" customFormat="1" ht="58" customHeight="1" x14ac:dyDescent="0.2">
      <c r="A60" s="125">
        <f t="shared" ca="1" si="305"/>
        <v>0</v>
      </c>
      <c r="B60" s="246">
        <f t="shared" si="282"/>
        <v>1</v>
      </c>
      <c r="C60" s="246"/>
      <c r="D60" s="246">
        <f t="shared" si="283"/>
        <v>0</v>
      </c>
      <c r="E60" s="246"/>
      <c r="F60" s="246">
        <f t="shared" si="284"/>
        <v>1</v>
      </c>
      <c r="G60" s="247"/>
      <c r="H60" s="248">
        <f t="shared" si="285"/>
        <v>1</v>
      </c>
      <c r="I60" s="248"/>
      <c r="J60" s="248">
        <f t="shared" si="286"/>
        <v>1</v>
      </c>
      <c r="K60" s="248"/>
      <c r="L60" s="248">
        <f t="shared" si="287"/>
        <v>1</v>
      </c>
      <c r="M60" s="247"/>
      <c r="N60" s="249">
        <f t="shared" si="288"/>
        <v>0</v>
      </c>
      <c r="O60" s="249"/>
      <c r="P60" s="249">
        <f t="shared" si="289"/>
        <v>0</v>
      </c>
      <c r="Q60" s="249"/>
      <c r="R60" s="249">
        <f t="shared" si="290"/>
        <v>0</v>
      </c>
      <c r="S60" s="247"/>
      <c r="T60" s="250">
        <f t="shared" si="291"/>
        <v>0</v>
      </c>
      <c r="U60" s="250"/>
      <c r="V60" s="250">
        <f t="shared" si="292"/>
        <v>1</v>
      </c>
      <c r="W60" s="250"/>
      <c r="X60" s="250">
        <f t="shared" si="292"/>
        <v>1</v>
      </c>
      <c r="Y60" s="247"/>
      <c r="Z60" s="251">
        <f t="shared" si="293"/>
        <v>1</v>
      </c>
      <c r="AA60" s="251"/>
      <c r="AB60" s="251">
        <f t="shared" si="294"/>
        <v>1</v>
      </c>
      <c r="AC60" s="251"/>
      <c r="AD60" s="251">
        <f t="shared" si="295"/>
        <v>0</v>
      </c>
      <c r="AE60" s="247"/>
      <c r="AF60" s="252">
        <f t="shared" si="296"/>
        <v>1</v>
      </c>
      <c r="AG60" s="252"/>
      <c r="AH60" s="252">
        <f t="shared" si="297"/>
        <v>0</v>
      </c>
      <c r="AI60" s="252"/>
      <c r="AJ60" s="252">
        <f t="shared" si="298"/>
        <v>1</v>
      </c>
      <c r="AK60" s="247"/>
      <c r="AL60" s="253">
        <f t="shared" si="299"/>
        <v>0</v>
      </c>
      <c r="AM60" s="253"/>
      <c r="AN60" s="253">
        <f t="shared" si="300"/>
        <v>1</v>
      </c>
      <c r="AO60" s="253"/>
      <c r="AP60" s="253">
        <f t="shared" si="301"/>
        <v>1</v>
      </c>
      <c r="AQ60" s="247"/>
      <c r="AR60" s="254">
        <f t="shared" si="302"/>
        <v>1</v>
      </c>
      <c r="AS60" s="254"/>
      <c r="AT60" s="254">
        <f t="shared" si="302"/>
        <v>1</v>
      </c>
      <c r="AU60" s="254"/>
      <c r="AV60" s="254">
        <f t="shared" si="303"/>
        <v>0</v>
      </c>
      <c r="AW60" s="246">
        <f t="shared" si="306"/>
        <v>1</v>
      </c>
      <c r="AX60" s="76">
        <f>ABS((HOUR(AN$7)*3600+MINUTE(AN$7)*60+SECOND(AN$7)))</f>
        <v>0</v>
      </c>
      <c r="AY60" s="76">
        <f>ABS((HOUR(AN$9)*3600+MINUTE(AN$9)*60+SECOND(AN$9)))</f>
        <v>0</v>
      </c>
      <c r="AZ60" s="76">
        <f>ABS((HOUR(AN$11)*3600+MINUTE(AN$11)*60+SECOND(AN$11)))</f>
        <v>0</v>
      </c>
      <c r="BA60" s="144">
        <f t="shared" si="307"/>
        <v>2</v>
      </c>
      <c r="BB60" s="144">
        <f t="shared" si="308"/>
        <v>3</v>
      </c>
      <c r="BC60" s="144">
        <f t="shared" si="309"/>
        <v>0</v>
      </c>
      <c r="BD60" s="144">
        <f t="shared" si="310"/>
        <v>2</v>
      </c>
      <c r="BE60" s="144">
        <f t="shared" si="311"/>
        <v>2</v>
      </c>
      <c r="BF60" s="144">
        <f t="shared" si="312"/>
        <v>2</v>
      </c>
      <c r="BG60" s="144">
        <f t="shared" si="313"/>
        <v>2</v>
      </c>
      <c r="BH60" s="144">
        <f t="shared" si="314"/>
        <v>2</v>
      </c>
      <c r="BI60" s="255">
        <f>AN$18</f>
        <v>0</v>
      </c>
      <c r="BJ60" s="243" t="e">
        <f t="shared" ca="1" si="304"/>
        <v>#N/A</v>
      </c>
      <c r="BK60" s="256">
        <f>AN$19</f>
        <v>0</v>
      </c>
      <c r="BL60" s="243" t="e">
        <f ca="1">IF(OR(BJ60=0,BJ60=1),DEBUT!$O$5,IF(AND(BK60=BI60,BJ60=2),DEBUT!$O$7,IF(AND(BK60&lt;&gt;BI60,BJ60=2),DEBUT!$O$6,IF(AND(BK60=BI60,BJ60=3),DEBUT!$O$9,IF(AND(BK60&lt;&gt;BI60,BJ60=3),DEBUT!$O$8,0)))))</f>
        <v>#N/A</v>
      </c>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row>
    <row r="61" spans="1:103" s="70" customFormat="1" ht="58" customHeight="1" x14ac:dyDescent="0.2">
      <c r="A61" s="125">
        <f t="shared" ca="1" si="305"/>
        <v>0</v>
      </c>
      <c r="B61" s="246">
        <f t="shared" si="282"/>
        <v>1</v>
      </c>
      <c r="C61" s="246"/>
      <c r="D61" s="246">
        <f t="shared" si="283"/>
        <v>0</v>
      </c>
      <c r="E61" s="246"/>
      <c r="F61" s="246">
        <f t="shared" si="284"/>
        <v>1</v>
      </c>
      <c r="G61" s="247"/>
      <c r="H61" s="248">
        <f t="shared" si="285"/>
        <v>1</v>
      </c>
      <c r="I61" s="248"/>
      <c r="J61" s="248">
        <f t="shared" si="286"/>
        <v>1</v>
      </c>
      <c r="K61" s="248"/>
      <c r="L61" s="248">
        <f t="shared" si="287"/>
        <v>1</v>
      </c>
      <c r="M61" s="247"/>
      <c r="N61" s="249">
        <f t="shared" si="288"/>
        <v>0</v>
      </c>
      <c r="O61" s="249"/>
      <c r="P61" s="249">
        <f t="shared" si="289"/>
        <v>0</v>
      </c>
      <c r="Q61" s="249"/>
      <c r="R61" s="249">
        <f t="shared" si="290"/>
        <v>0</v>
      </c>
      <c r="S61" s="247"/>
      <c r="T61" s="250">
        <f t="shared" si="291"/>
        <v>0</v>
      </c>
      <c r="U61" s="250"/>
      <c r="V61" s="250">
        <f t="shared" si="292"/>
        <v>1</v>
      </c>
      <c r="W61" s="250"/>
      <c r="X61" s="250">
        <f t="shared" si="292"/>
        <v>1</v>
      </c>
      <c r="Y61" s="247"/>
      <c r="Z61" s="251">
        <f t="shared" si="293"/>
        <v>1</v>
      </c>
      <c r="AA61" s="251"/>
      <c r="AB61" s="251">
        <f t="shared" si="294"/>
        <v>1</v>
      </c>
      <c r="AC61" s="251"/>
      <c r="AD61" s="251">
        <f t="shared" si="295"/>
        <v>0</v>
      </c>
      <c r="AE61" s="247"/>
      <c r="AF61" s="252">
        <f t="shared" si="296"/>
        <v>1</v>
      </c>
      <c r="AG61" s="252"/>
      <c r="AH61" s="252">
        <f t="shared" si="297"/>
        <v>0</v>
      </c>
      <c r="AI61" s="252"/>
      <c r="AJ61" s="252">
        <f t="shared" si="298"/>
        <v>1</v>
      </c>
      <c r="AK61" s="247"/>
      <c r="AL61" s="253">
        <f t="shared" si="299"/>
        <v>0</v>
      </c>
      <c r="AM61" s="253"/>
      <c r="AN61" s="253">
        <f t="shared" si="300"/>
        <v>1</v>
      </c>
      <c r="AO61" s="253"/>
      <c r="AP61" s="253">
        <f t="shared" si="301"/>
        <v>1</v>
      </c>
      <c r="AQ61" s="247"/>
      <c r="AR61" s="254">
        <f t="shared" si="302"/>
        <v>1</v>
      </c>
      <c r="AS61" s="254"/>
      <c r="AT61" s="254">
        <f t="shared" si="302"/>
        <v>1</v>
      </c>
      <c r="AU61" s="254"/>
      <c r="AV61" s="254">
        <f t="shared" si="303"/>
        <v>0</v>
      </c>
      <c r="AW61" s="246">
        <f t="shared" si="306"/>
        <v>1</v>
      </c>
      <c r="AX61" s="76">
        <f>ABS((HOUR(AP$7)*3600+MINUTE(AP$7)*60+SECOND(AP$7)))</f>
        <v>0</v>
      </c>
      <c r="AY61" s="76">
        <f>ABS((HOUR(AP$9)*3600+MINUTE(AP$9)*60+SECOND(AP$9)))</f>
        <v>0</v>
      </c>
      <c r="AZ61" s="76">
        <f>ABS((HOUR(AP$11)*3600+MINUTE(AP$11)*60+SECOND(AP$11)))</f>
        <v>0</v>
      </c>
      <c r="BA61" s="144">
        <f t="shared" si="307"/>
        <v>2</v>
      </c>
      <c r="BB61" s="144">
        <f t="shared" si="308"/>
        <v>3</v>
      </c>
      <c r="BC61" s="144">
        <f t="shared" si="309"/>
        <v>0</v>
      </c>
      <c r="BD61" s="144">
        <f t="shared" si="310"/>
        <v>2</v>
      </c>
      <c r="BE61" s="144">
        <f t="shared" si="311"/>
        <v>2</v>
      </c>
      <c r="BF61" s="144">
        <f t="shared" si="312"/>
        <v>2</v>
      </c>
      <c r="BG61" s="144">
        <f t="shared" si="313"/>
        <v>2</v>
      </c>
      <c r="BH61" s="144">
        <f t="shared" si="314"/>
        <v>2</v>
      </c>
      <c r="BI61" s="255">
        <f>AP$18</f>
        <v>0</v>
      </c>
      <c r="BJ61" s="243" t="e">
        <f t="shared" ca="1" si="304"/>
        <v>#N/A</v>
      </c>
      <c r="BK61" s="256">
        <f>AP$19</f>
        <v>0</v>
      </c>
      <c r="BL61" s="243" t="e">
        <f ca="1">IF(OR(BJ61=0,BJ61=1),DEBUT!$O$5,IF(AND(BK61=BI61,BJ61=2),DEBUT!$O$7,IF(AND(BK61&lt;&gt;BI61,BJ61=2),DEBUT!$O$6,IF(AND(BK61=BI61,BJ61=3),DEBUT!$O$9,IF(AND(BK61&lt;&gt;BI61,BJ61=3),DEBUT!$O$8,0)))))</f>
        <v>#N/A</v>
      </c>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row>
    <row r="62" spans="1:103" s="70" customFormat="1" ht="58" customHeight="1" x14ac:dyDescent="0.2">
      <c r="A62" s="125">
        <f t="shared" ca="1" si="305"/>
        <v>0</v>
      </c>
      <c r="B62" s="246">
        <f t="shared" si="282"/>
        <v>1</v>
      </c>
      <c r="C62" s="246"/>
      <c r="D62" s="246">
        <f t="shared" si="283"/>
        <v>0</v>
      </c>
      <c r="E62" s="246"/>
      <c r="F62" s="246">
        <f t="shared" si="284"/>
        <v>1</v>
      </c>
      <c r="G62" s="247"/>
      <c r="H62" s="248">
        <f t="shared" si="285"/>
        <v>1</v>
      </c>
      <c r="I62" s="248"/>
      <c r="J62" s="248">
        <f t="shared" si="286"/>
        <v>1</v>
      </c>
      <c r="K62" s="248"/>
      <c r="L62" s="248">
        <f t="shared" si="287"/>
        <v>1</v>
      </c>
      <c r="M62" s="247"/>
      <c r="N62" s="249">
        <f t="shared" si="288"/>
        <v>0</v>
      </c>
      <c r="O62" s="249"/>
      <c r="P62" s="249">
        <f t="shared" si="289"/>
        <v>0</v>
      </c>
      <c r="Q62" s="249"/>
      <c r="R62" s="249">
        <f t="shared" si="290"/>
        <v>0</v>
      </c>
      <c r="S62" s="247"/>
      <c r="T62" s="250">
        <f t="shared" si="291"/>
        <v>0</v>
      </c>
      <c r="U62" s="250"/>
      <c r="V62" s="250">
        <f t="shared" si="292"/>
        <v>1</v>
      </c>
      <c r="W62" s="250"/>
      <c r="X62" s="250">
        <f t="shared" si="292"/>
        <v>1</v>
      </c>
      <c r="Y62" s="247"/>
      <c r="Z62" s="251">
        <f t="shared" si="293"/>
        <v>1</v>
      </c>
      <c r="AA62" s="251"/>
      <c r="AB62" s="251">
        <f t="shared" si="294"/>
        <v>1</v>
      </c>
      <c r="AC62" s="251"/>
      <c r="AD62" s="251">
        <f t="shared" si="295"/>
        <v>0</v>
      </c>
      <c r="AE62" s="247"/>
      <c r="AF62" s="252">
        <f t="shared" si="296"/>
        <v>1</v>
      </c>
      <c r="AG62" s="252"/>
      <c r="AH62" s="252">
        <f t="shared" si="297"/>
        <v>0</v>
      </c>
      <c r="AI62" s="252"/>
      <c r="AJ62" s="252">
        <f t="shared" si="298"/>
        <v>1</v>
      </c>
      <c r="AK62" s="247"/>
      <c r="AL62" s="253">
        <f t="shared" si="299"/>
        <v>0</v>
      </c>
      <c r="AM62" s="253"/>
      <c r="AN62" s="253">
        <f t="shared" si="300"/>
        <v>1</v>
      </c>
      <c r="AO62" s="253"/>
      <c r="AP62" s="253">
        <f t="shared" si="301"/>
        <v>1</v>
      </c>
      <c r="AQ62" s="247"/>
      <c r="AR62" s="254">
        <f t="shared" si="302"/>
        <v>1</v>
      </c>
      <c r="AS62" s="254"/>
      <c r="AT62" s="254">
        <f t="shared" si="302"/>
        <v>1</v>
      </c>
      <c r="AU62" s="254"/>
      <c r="AV62" s="254">
        <f t="shared" si="303"/>
        <v>0</v>
      </c>
      <c r="AW62" s="246">
        <f t="shared" si="306"/>
        <v>1</v>
      </c>
      <c r="AX62" s="76">
        <f>ABS((HOUR(AR$7)*3600+MINUTE(AR$7)*60+SECOND(AR$7)))</f>
        <v>0</v>
      </c>
      <c r="AY62" s="76">
        <f>ABS((HOUR(AR$9)*3600+MINUTE(AR$9)*60+SECOND(AR$9)))</f>
        <v>0</v>
      </c>
      <c r="AZ62" s="76">
        <f>ABS((HOUR(AR$11)*3600+MINUTE(AR$11)*60+SECOND(AR$11)))</f>
        <v>0</v>
      </c>
      <c r="BA62" s="144">
        <f t="shared" si="307"/>
        <v>2</v>
      </c>
      <c r="BB62" s="144">
        <f t="shared" si="308"/>
        <v>3</v>
      </c>
      <c r="BC62" s="144">
        <f t="shared" si="309"/>
        <v>0</v>
      </c>
      <c r="BD62" s="144">
        <f t="shared" si="310"/>
        <v>2</v>
      </c>
      <c r="BE62" s="144">
        <f t="shared" si="311"/>
        <v>2</v>
      </c>
      <c r="BF62" s="144">
        <f t="shared" si="312"/>
        <v>2</v>
      </c>
      <c r="BG62" s="144">
        <f t="shared" si="313"/>
        <v>2</v>
      </c>
      <c r="BH62" s="144">
        <f t="shared" si="314"/>
        <v>2</v>
      </c>
      <c r="BI62" s="255">
        <f>AR$18</f>
        <v>0</v>
      </c>
      <c r="BJ62" s="243" t="e">
        <f t="shared" ca="1" si="304"/>
        <v>#N/A</v>
      </c>
      <c r="BK62" s="256">
        <f>AR$19</f>
        <v>0</v>
      </c>
      <c r="BL62" s="243" t="e">
        <f ca="1">IF(OR(BJ62=0,BJ62=1),DEBUT!$O$5,IF(AND(BK62=BI62,BJ62=2),DEBUT!$O$7,IF(AND(BK62&lt;&gt;BI62,BJ62=2),DEBUT!$O$6,IF(AND(BK62=BI62,BJ62=3),DEBUT!$O$9,IF(AND(BK62&lt;&gt;BI62,BJ62=3),DEBUT!$O$8,0)))))</f>
        <v>#N/A</v>
      </c>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row>
    <row r="63" spans="1:103" s="70" customFormat="1" ht="58" customHeight="1" x14ac:dyDescent="0.2">
      <c r="A63" s="125">
        <f t="shared" ca="1" si="305"/>
        <v>0</v>
      </c>
      <c r="B63" s="246">
        <f t="shared" si="282"/>
        <v>1</v>
      </c>
      <c r="C63" s="246"/>
      <c r="D63" s="246">
        <f t="shared" si="283"/>
        <v>0</v>
      </c>
      <c r="E63" s="246"/>
      <c r="F63" s="246">
        <f t="shared" si="284"/>
        <v>1</v>
      </c>
      <c r="G63" s="247"/>
      <c r="H63" s="248">
        <f t="shared" si="285"/>
        <v>1</v>
      </c>
      <c r="I63" s="248"/>
      <c r="J63" s="248">
        <f t="shared" si="286"/>
        <v>1</v>
      </c>
      <c r="K63" s="248"/>
      <c r="L63" s="248">
        <f t="shared" si="287"/>
        <v>1</v>
      </c>
      <c r="M63" s="247"/>
      <c r="N63" s="249">
        <f t="shared" si="288"/>
        <v>0</v>
      </c>
      <c r="O63" s="249"/>
      <c r="P63" s="249">
        <f t="shared" si="289"/>
        <v>0</v>
      </c>
      <c r="Q63" s="249"/>
      <c r="R63" s="249">
        <f t="shared" si="290"/>
        <v>0</v>
      </c>
      <c r="S63" s="247"/>
      <c r="T63" s="250">
        <f t="shared" si="291"/>
        <v>0</v>
      </c>
      <c r="U63" s="250"/>
      <c r="V63" s="250">
        <f t="shared" si="292"/>
        <v>1</v>
      </c>
      <c r="W63" s="250"/>
      <c r="X63" s="250">
        <f t="shared" si="292"/>
        <v>1</v>
      </c>
      <c r="Y63" s="247"/>
      <c r="Z63" s="251">
        <f t="shared" si="293"/>
        <v>1</v>
      </c>
      <c r="AA63" s="251"/>
      <c r="AB63" s="251">
        <f t="shared" si="294"/>
        <v>1</v>
      </c>
      <c r="AC63" s="251"/>
      <c r="AD63" s="251">
        <f t="shared" si="295"/>
        <v>0</v>
      </c>
      <c r="AE63" s="247"/>
      <c r="AF63" s="252">
        <f t="shared" si="296"/>
        <v>1</v>
      </c>
      <c r="AG63" s="252"/>
      <c r="AH63" s="252">
        <f t="shared" si="297"/>
        <v>0</v>
      </c>
      <c r="AI63" s="252"/>
      <c r="AJ63" s="252">
        <f t="shared" si="298"/>
        <v>1</v>
      </c>
      <c r="AK63" s="247"/>
      <c r="AL63" s="253">
        <f t="shared" si="299"/>
        <v>0</v>
      </c>
      <c r="AM63" s="253"/>
      <c r="AN63" s="253">
        <f t="shared" si="300"/>
        <v>1</v>
      </c>
      <c r="AO63" s="253"/>
      <c r="AP63" s="253">
        <f t="shared" si="301"/>
        <v>1</v>
      </c>
      <c r="AQ63" s="247"/>
      <c r="AR63" s="254">
        <f t="shared" si="302"/>
        <v>1</v>
      </c>
      <c r="AS63" s="254"/>
      <c r="AT63" s="254">
        <f t="shared" si="302"/>
        <v>1</v>
      </c>
      <c r="AU63" s="254"/>
      <c r="AV63" s="254">
        <f t="shared" si="303"/>
        <v>0</v>
      </c>
      <c r="AW63" s="246">
        <f t="shared" si="306"/>
        <v>1</v>
      </c>
      <c r="AX63" s="76">
        <f>ABS((HOUR(AT$7)*3600+MINUTE(AT$7)*60+SECOND(AT$7)))</f>
        <v>0</v>
      </c>
      <c r="AY63" s="76">
        <f>ABS((HOUR(AT$9)*3600+MINUTE(AT$9)*60+SECOND(AT$9)))</f>
        <v>0</v>
      </c>
      <c r="AZ63" s="76">
        <f>ABS((HOUR(AT$11)*3600+MINUTE(AT$11)*60+SECOND(AT$11)))</f>
        <v>0</v>
      </c>
      <c r="BA63" s="144">
        <f t="shared" si="307"/>
        <v>2</v>
      </c>
      <c r="BB63" s="144">
        <f t="shared" si="308"/>
        <v>3</v>
      </c>
      <c r="BC63" s="144">
        <f t="shared" si="309"/>
        <v>0</v>
      </c>
      <c r="BD63" s="144">
        <f t="shared" si="310"/>
        <v>2</v>
      </c>
      <c r="BE63" s="144">
        <f t="shared" si="311"/>
        <v>2</v>
      </c>
      <c r="BF63" s="144">
        <f t="shared" si="312"/>
        <v>2</v>
      </c>
      <c r="BG63" s="144">
        <f t="shared" si="313"/>
        <v>2</v>
      </c>
      <c r="BH63" s="144">
        <f t="shared" si="314"/>
        <v>2</v>
      </c>
      <c r="BI63" s="255">
        <f>AT$18</f>
        <v>0</v>
      </c>
      <c r="BJ63" s="243" t="e">
        <f t="shared" ca="1" si="304"/>
        <v>#N/A</v>
      </c>
      <c r="BK63" s="256">
        <f>AT$19</f>
        <v>0</v>
      </c>
      <c r="BL63" s="243" t="e">
        <f ca="1">IF(OR(BJ63=0,BJ63=1),DEBUT!$O$5,IF(AND(BK63=BI63,BJ63=2),DEBUT!$O$7,IF(AND(BK63&lt;&gt;BI63,BJ63=2),DEBUT!$O$6,IF(AND(BK63=BI63,BJ63=3),DEBUT!$O$9,IF(AND(BK63&lt;&gt;BI63,BJ63=3),DEBUT!$O$8,0)))))</f>
        <v>#N/A</v>
      </c>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row>
    <row r="64" spans="1:103" s="70" customFormat="1" ht="58" customHeight="1" x14ac:dyDescent="0.2">
      <c r="A64" s="125">
        <f t="shared" ca="1" si="305"/>
        <v>0</v>
      </c>
      <c r="B64" s="246">
        <f t="shared" si="282"/>
        <v>1</v>
      </c>
      <c r="C64" s="246"/>
      <c r="D64" s="246">
        <f t="shared" si="283"/>
        <v>0</v>
      </c>
      <c r="E64" s="246"/>
      <c r="F64" s="246">
        <f t="shared" si="284"/>
        <v>1</v>
      </c>
      <c r="G64" s="247"/>
      <c r="H64" s="248">
        <f t="shared" si="285"/>
        <v>1</v>
      </c>
      <c r="I64" s="248"/>
      <c r="J64" s="248">
        <f t="shared" si="286"/>
        <v>1</v>
      </c>
      <c r="K64" s="248"/>
      <c r="L64" s="248">
        <f t="shared" si="287"/>
        <v>1</v>
      </c>
      <c r="M64" s="247"/>
      <c r="N64" s="249">
        <f t="shared" si="288"/>
        <v>0</v>
      </c>
      <c r="O64" s="249"/>
      <c r="P64" s="249">
        <f t="shared" si="289"/>
        <v>0</v>
      </c>
      <c r="Q64" s="249"/>
      <c r="R64" s="249">
        <f t="shared" si="290"/>
        <v>0</v>
      </c>
      <c r="S64" s="247"/>
      <c r="T64" s="250">
        <f t="shared" si="291"/>
        <v>0</v>
      </c>
      <c r="U64" s="250"/>
      <c r="V64" s="250">
        <f t="shared" si="292"/>
        <v>1</v>
      </c>
      <c r="W64" s="250"/>
      <c r="X64" s="250">
        <f t="shared" si="292"/>
        <v>1</v>
      </c>
      <c r="Y64" s="247"/>
      <c r="Z64" s="251">
        <f t="shared" si="293"/>
        <v>1</v>
      </c>
      <c r="AA64" s="251"/>
      <c r="AB64" s="251">
        <f t="shared" si="294"/>
        <v>1</v>
      </c>
      <c r="AC64" s="251"/>
      <c r="AD64" s="251">
        <f t="shared" si="295"/>
        <v>0</v>
      </c>
      <c r="AE64" s="247"/>
      <c r="AF64" s="252">
        <f t="shared" si="296"/>
        <v>1</v>
      </c>
      <c r="AG64" s="252"/>
      <c r="AH64" s="252">
        <f t="shared" si="297"/>
        <v>0</v>
      </c>
      <c r="AI64" s="252"/>
      <c r="AJ64" s="252">
        <f t="shared" si="298"/>
        <v>1</v>
      </c>
      <c r="AK64" s="247"/>
      <c r="AL64" s="253">
        <f t="shared" si="299"/>
        <v>0</v>
      </c>
      <c r="AM64" s="253"/>
      <c r="AN64" s="253">
        <f t="shared" si="300"/>
        <v>1</v>
      </c>
      <c r="AO64" s="253"/>
      <c r="AP64" s="253">
        <f t="shared" si="301"/>
        <v>1</v>
      </c>
      <c r="AQ64" s="247"/>
      <c r="AR64" s="254">
        <f t="shared" si="302"/>
        <v>1</v>
      </c>
      <c r="AS64" s="254"/>
      <c r="AT64" s="254">
        <f t="shared" si="302"/>
        <v>1</v>
      </c>
      <c r="AU64" s="254"/>
      <c r="AV64" s="254">
        <f t="shared" si="303"/>
        <v>0</v>
      </c>
      <c r="AW64" s="246">
        <f t="shared" si="306"/>
        <v>1</v>
      </c>
      <c r="AX64" s="76">
        <f>ABS((HOUR(AV$7)*3600+MINUTE(AV$7)*60+SECOND(AV$7)))</f>
        <v>0</v>
      </c>
      <c r="AY64" s="76">
        <f>ABS((HOUR(AV$9)*3600+MINUTE(AV$9)*60+SECOND(AV$9)))</f>
        <v>0</v>
      </c>
      <c r="AZ64" s="76">
        <f>ABS((HOUR(AV$11)*3600+MINUTE(AV$11)*60+SECOND(AV$11)))</f>
        <v>0</v>
      </c>
      <c r="BA64" s="144">
        <f t="shared" si="307"/>
        <v>2</v>
      </c>
      <c r="BB64" s="144">
        <f t="shared" si="308"/>
        <v>3</v>
      </c>
      <c r="BC64" s="144">
        <f t="shared" si="309"/>
        <v>0</v>
      </c>
      <c r="BD64" s="144">
        <f t="shared" si="310"/>
        <v>2</v>
      </c>
      <c r="BE64" s="144">
        <f t="shared" si="311"/>
        <v>2</v>
      </c>
      <c r="BF64" s="144">
        <f t="shared" si="312"/>
        <v>2</v>
      </c>
      <c r="BG64" s="144">
        <f t="shared" si="313"/>
        <v>2</v>
      </c>
      <c r="BH64" s="144">
        <f t="shared" si="314"/>
        <v>2</v>
      </c>
      <c r="BI64" s="255">
        <f>AV$18</f>
        <v>0</v>
      </c>
      <c r="BJ64" s="243" t="e">
        <f t="shared" ca="1" si="304"/>
        <v>#N/A</v>
      </c>
      <c r="BK64" s="256">
        <f>AV$19</f>
        <v>0</v>
      </c>
      <c r="BL64" s="243" t="e">
        <f ca="1">IF(OR(BJ64=0,BJ64=1),DEBUT!$O$5,IF(AND(BK64=BI64,BJ64=2),DEBUT!$O$7,IF(AND(BK64&lt;&gt;BI64,BJ64=2),DEBUT!$O$6,IF(AND(BK64=BI64,BJ64=3),DEBUT!$O$9,IF(AND(BK64&lt;&gt;BI64,BJ64=3),DEBUT!$O$8,0)))))</f>
        <v>#N/A</v>
      </c>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row>
    <row r="65" spans="1:103" s="70" customFormat="1" ht="58" customHeight="1" x14ac:dyDescent="0.2">
      <c r="A65" s="125"/>
      <c r="B65" s="219"/>
      <c r="D65" s="219"/>
      <c r="F65" s="219"/>
      <c r="H65" s="219"/>
      <c r="J65" s="219"/>
      <c r="L65" s="219"/>
      <c r="N65" s="219"/>
      <c r="P65" s="219"/>
      <c r="R65" s="219"/>
      <c r="T65" s="219"/>
      <c r="V65" s="219"/>
      <c r="X65" s="219"/>
      <c r="Z65" s="219"/>
      <c r="AB65" s="219"/>
      <c r="AD65" s="219"/>
      <c r="AF65" s="219"/>
      <c r="AH65" s="219"/>
      <c r="AJ65" s="219"/>
      <c r="AL65" s="219"/>
      <c r="AN65" s="219"/>
      <c r="AP65" s="219"/>
      <c r="AR65" s="219"/>
      <c r="AT65" s="219"/>
      <c r="AV65" s="219"/>
      <c r="AW65" s="71"/>
      <c r="AX65" s="72"/>
      <c r="AY65" s="73"/>
      <c r="AZ65" s="73"/>
      <c r="BA65" s="257"/>
      <c r="BB65" s="72"/>
      <c r="BC65" s="72"/>
      <c r="BD65" s="72"/>
      <c r="BE65" s="72"/>
      <c r="BF65" s="72"/>
      <c r="BG65" s="72"/>
      <c r="BH65" s="72"/>
      <c r="BI65" s="72"/>
      <c r="BJ65" s="72"/>
      <c r="BK65" s="72"/>
      <c r="BL65" s="72"/>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row>
    <row r="66" spans="1:103" s="70" customFormat="1" ht="58" customHeight="1" x14ac:dyDescent="0.2">
      <c r="A66" s="125"/>
      <c r="B66" s="219"/>
      <c r="D66" s="219"/>
      <c r="F66" s="219"/>
      <c r="H66" s="219"/>
      <c r="J66" s="219"/>
      <c r="L66" s="219"/>
      <c r="N66" s="219"/>
      <c r="P66" s="219"/>
      <c r="R66" s="219"/>
      <c r="T66" s="219"/>
      <c r="V66" s="219"/>
      <c r="X66" s="219"/>
      <c r="Z66" s="219"/>
      <c r="AB66" s="219"/>
      <c r="AD66" s="219"/>
      <c r="AF66" s="219"/>
      <c r="AH66" s="219"/>
      <c r="AJ66" s="219"/>
      <c r="AL66" s="219"/>
      <c r="AN66" s="219"/>
      <c r="AP66" s="219"/>
      <c r="AR66" s="219"/>
      <c r="AT66" s="219"/>
      <c r="AV66" s="219"/>
      <c r="AW66" s="71"/>
      <c r="AX66" s="72"/>
      <c r="AY66" s="73"/>
      <c r="AZ66" s="73"/>
      <c r="BA66" s="257"/>
      <c r="BB66" s="72"/>
      <c r="BC66" s="72"/>
      <c r="BD66" s="72"/>
      <c r="BE66" s="72"/>
      <c r="BF66" s="72"/>
      <c r="BG66" s="72"/>
      <c r="BH66" s="72"/>
      <c r="BI66" s="72"/>
      <c r="BJ66" s="72"/>
      <c r="BK66" s="72"/>
      <c r="BL66" s="72"/>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row>
    <row r="67" spans="1:103" s="70" customFormat="1" ht="58" customHeight="1" x14ac:dyDescent="0.2">
      <c r="A67" s="125"/>
      <c r="B67" s="219"/>
      <c r="D67" s="219"/>
      <c r="F67" s="219"/>
      <c r="H67" s="219"/>
      <c r="J67" s="219"/>
      <c r="L67" s="219"/>
      <c r="N67" s="219"/>
      <c r="P67" s="219"/>
      <c r="R67" s="219"/>
      <c r="T67" s="219"/>
      <c r="V67" s="219"/>
      <c r="X67" s="219"/>
      <c r="Z67" s="219"/>
      <c r="AB67" s="219"/>
      <c r="AD67" s="219"/>
      <c r="AF67" s="219"/>
      <c r="AH67" s="219"/>
      <c r="AJ67" s="219"/>
      <c r="AL67" s="219"/>
      <c r="AN67" s="219"/>
      <c r="AP67" s="219"/>
      <c r="AR67" s="219"/>
      <c r="AT67" s="219"/>
      <c r="AV67" s="219"/>
      <c r="AW67" s="71"/>
      <c r="AX67" s="72"/>
      <c r="AY67" s="73"/>
      <c r="AZ67" s="73"/>
      <c r="BA67" s="257"/>
      <c r="BB67" s="72"/>
      <c r="BC67" s="72"/>
      <c r="BD67" s="72"/>
      <c r="BE67" s="72"/>
      <c r="BF67" s="72"/>
      <c r="BG67" s="72"/>
      <c r="BH67" s="72"/>
      <c r="BI67" s="72"/>
      <c r="BJ67" s="72"/>
      <c r="BK67" s="72"/>
      <c r="BL67" s="72"/>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row>
    <row r="68" spans="1:103" s="70" customFormat="1" ht="58" customHeight="1" x14ac:dyDescent="0.2">
      <c r="A68" s="125"/>
      <c r="B68" s="219"/>
      <c r="D68" s="219"/>
      <c r="F68" s="219"/>
      <c r="H68" s="219"/>
      <c r="J68" s="219"/>
      <c r="L68" s="219"/>
      <c r="N68" s="219"/>
      <c r="P68" s="219"/>
      <c r="R68" s="219"/>
      <c r="T68" s="219"/>
      <c r="V68" s="219"/>
      <c r="X68" s="219"/>
      <c r="Z68" s="219"/>
      <c r="AB68" s="219"/>
      <c r="AD68" s="219"/>
      <c r="AF68" s="219"/>
      <c r="AH68" s="219"/>
      <c r="AJ68" s="219"/>
      <c r="AL68" s="219"/>
      <c r="AN68" s="219"/>
      <c r="AP68" s="219"/>
      <c r="AR68" s="219"/>
      <c r="AT68" s="219"/>
      <c r="AV68" s="219"/>
      <c r="AW68" s="71"/>
      <c r="AX68" s="72"/>
      <c r="AY68" s="73"/>
      <c r="AZ68" s="73"/>
      <c r="BA68" s="257"/>
      <c r="BB68" s="72"/>
      <c r="BC68" s="72"/>
      <c r="BD68" s="72"/>
      <c r="BE68" s="72"/>
      <c r="BF68" s="72"/>
      <c r="BG68" s="72"/>
      <c r="BH68" s="72"/>
      <c r="BI68" s="72"/>
      <c r="BJ68" s="72"/>
      <c r="BK68" s="72"/>
      <c r="BL68" s="72"/>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row>
    <row r="69" spans="1:103" s="70" customFormat="1" ht="58" customHeight="1" x14ac:dyDescent="0.2">
      <c r="A69" s="125"/>
      <c r="B69" s="219"/>
      <c r="D69" s="219"/>
      <c r="F69" s="219"/>
      <c r="H69" s="219"/>
      <c r="J69" s="219"/>
      <c r="L69" s="219"/>
      <c r="N69" s="219"/>
      <c r="P69" s="219"/>
      <c r="R69" s="219"/>
      <c r="T69" s="219"/>
      <c r="V69" s="219"/>
      <c r="X69" s="219"/>
      <c r="Z69" s="219"/>
      <c r="AB69" s="219"/>
      <c r="AD69" s="219"/>
      <c r="AF69" s="219"/>
      <c r="AH69" s="219"/>
      <c r="AJ69" s="219"/>
      <c r="AL69" s="219"/>
      <c r="AN69" s="219"/>
      <c r="AP69" s="219"/>
      <c r="AR69" s="219"/>
      <c r="AT69" s="219"/>
      <c r="AV69" s="219"/>
      <c r="AW69" s="71"/>
      <c r="AX69" s="72"/>
      <c r="AY69" s="73"/>
      <c r="AZ69" s="73"/>
      <c r="BA69" s="257"/>
      <c r="BB69" s="72"/>
      <c r="BC69" s="72"/>
      <c r="BD69" s="72"/>
      <c r="BE69" s="72"/>
      <c r="BF69" s="72"/>
      <c r="BG69" s="72"/>
      <c r="BH69" s="72"/>
      <c r="BI69" s="72"/>
      <c r="BJ69" s="72"/>
      <c r="BK69" s="72"/>
      <c r="BL69" s="72"/>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row>
    <row r="70" spans="1:103" s="70" customFormat="1" ht="58" customHeight="1" x14ac:dyDescent="0.2">
      <c r="A70" s="125"/>
      <c r="B70" s="219"/>
      <c r="D70" s="219"/>
      <c r="F70" s="219"/>
      <c r="H70" s="219"/>
      <c r="J70" s="219"/>
      <c r="L70" s="219"/>
      <c r="N70" s="219"/>
      <c r="P70" s="219"/>
      <c r="R70" s="219"/>
      <c r="T70" s="219"/>
      <c r="V70" s="219"/>
      <c r="X70" s="219"/>
      <c r="Z70" s="219"/>
      <c r="AB70" s="219"/>
      <c r="AD70" s="219"/>
      <c r="AF70" s="219"/>
      <c r="AH70" s="219"/>
      <c r="AJ70" s="219"/>
      <c r="AL70" s="219"/>
      <c r="AN70" s="219"/>
      <c r="AP70" s="219"/>
      <c r="AR70" s="219"/>
      <c r="AT70" s="219"/>
      <c r="AV70" s="219"/>
      <c r="AW70" s="71"/>
      <c r="AX70" s="72"/>
      <c r="AY70" s="73"/>
      <c r="AZ70" s="73"/>
      <c r="BA70" s="257"/>
      <c r="BB70" s="72"/>
      <c r="BC70" s="72"/>
      <c r="BD70" s="72"/>
      <c r="BE70" s="72"/>
      <c r="BF70" s="72"/>
      <c r="BG70" s="72"/>
      <c r="BH70" s="72"/>
      <c r="BI70" s="72"/>
      <c r="BJ70" s="72"/>
      <c r="BK70" s="72"/>
      <c r="BL70" s="72"/>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row>
    <row r="71" spans="1:103" s="70" customFormat="1" ht="58" customHeight="1" x14ac:dyDescent="0.2">
      <c r="A71" s="125"/>
      <c r="B71" s="219"/>
      <c r="D71" s="219"/>
      <c r="F71" s="219"/>
      <c r="H71" s="219"/>
      <c r="J71" s="219"/>
      <c r="L71" s="219"/>
      <c r="N71" s="219"/>
      <c r="P71" s="219"/>
      <c r="R71" s="219"/>
      <c r="T71" s="219"/>
      <c r="V71" s="219"/>
      <c r="X71" s="219"/>
      <c r="Z71" s="219"/>
      <c r="AB71" s="219"/>
      <c r="AD71" s="219"/>
      <c r="AF71" s="219"/>
      <c r="AH71" s="219"/>
      <c r="AJ71" s="219"/>
      <c r="AL71" s="219"/>
      <c r="AN71" s="219"/>
      <c r="AP71" s="219"/>
      <c r="AR71" s="219"/>
      <c r="AT71" s="219"/>
      <c r="AV71" s="219"/>
      <c r="AW71" s="71"/>
      <c r="AX71" s="72"/>
      <c r="AY71" s="73"/>
      <c r="AZ71" s="73"/>
      <c r="BA71" s="257"/>
      <c r="BB71" s="72"/>
      <c r="BC71" s="72"/>
      <c r="BD71" s="72"/>
      <c r="BE71" s="72"/>
      <c r="BF71" s="72"/>
      <c r="BG71" s="72"/>
      <c r="BH71" s="72"/>
      <c r="BI71" s="72"/>
      <c r="BJ71" s="72"/>
      <c r="BK71" s="72"/>
      <c r="BL71" s="72"/>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row>
    <row r="72" spans="1:103" s="70" customFormat="1" ht="58" customHeight="1" x14ac:dyDescent="0.2">
      <c r="A72" s="125"/>
      <c r="B72" s="219"/>
      <c r="D72" s="219"/>
      <c r="F72" s="219"/>
      <c r="H72" s="219"/>
      <c r="J72" s="219"/>
      <c r="L72" s="219"/>
      <c r="N72" s="219"/>
      <c r="P72" s="219"/>
      <c r="R72" s="219"/>
      <c r="T72" s="219"/>
      <c r="V72" s="219"/>
      <c r="X72" s="219"/>
      <c r="Z72" s="219"/>
      <c r="AB72" s="219"/>
      <c r="AD72" s="219"/>
      <c r="AF72" s="219"/>
      <c r="AH72" s="219"/>
      <c r="AJ72" s="219"/>
      <c r="AL72" s="219"/>
      <c r="AN72" s="219"/>
      <c r="AP72" s="219"/>
      <c r="AR72" s="219"/>
      <c r="AT72" s="219"/>
      <c r="AV72" s="219"/>
      <c r="AW72" s="71"/>
      <c r="AX72" s="72"/>
      <c r="AY72" s="73"/>
      <c r="AZ72" s="73"/>
      <c r="BA72" s="257"/>
      <c r="BB72" s="72"/>
      <c r="BC72" s="72"/>
      <c r="BD72" s="72"/>
      <c r="BE72" s="72"/>
      <c r="BF72" s="72"/>
      <c r="BG72" s="72"/>
      <c r="BH72" s="72"/>
      <c r="BI72" s="72"/>
      <c r="BJ72" s="72"/>
      <c r="BK72" s="72"/>
      <c r="BL72" s="72"/>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row>
    <row r="73" spans="1:103" s="70" customFormat="1" ht="58" customHeight="1" x14ac:dyDescent="0.2">
      <c r="A73" s="125"/>
      <c r="B73" s="219"/>
      <c r="D73" s="219"/>
      <c r="F73" s="219"/>
      <c r="H73" s="219"/>
      <c r="J73" s="219"/>
      <c r="L73" s="219"/>
      <c r="N73" s="219"/>
      <c r="P73" s="219"/>
      <c r="R73" s="219"/>
      <c r="T73" s="219"/>
      <c r="V73" s="219"/>
      <c r="X73" s="219"/>
      <c r="Z73" s="219"/>
      <c r="AB73" s="219"/>
      <c r="AD73" s="219"/>
      <c r="AF73" s="219"/>
      <c r="AH73" s="219"/>
      <c r="AJ73" s="219"/>
      <c r="AL73" s="219"/>
      <c r="AN73" s="219"/>
      <c r="AP73" s="219"/>
      <c r="AR73" s="219"/>
      <c r="AT73" s="219"/>
      <c r="AV73" s="219"/>
      <c r="AW73" s="71"/>
      <c r="AX73" s="72"/>
      <c r="AY73" s="73"/>
      <c r="AZ73" s="73"/>
      <c r="BA73" s="257"/>
      <c r="BB73" s="72"/>
      <c r="BC73" s="72"/>
      <c r="BD73" s="72"/>
      <c r="BE73" s="72"/>
      <c r="BF73" s="72"/>
      <c r="BG73" s="72"/>
      <c r="BH73" s="72"/>
      <c r="BI73" s="72"/>
      <c r="BJ73" s="72"/>
      <c r="BK73" s="72"/>
      <c r="BL73" s="72"/>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row>
    <row r="74" spans="1:103" s="70" customFormat="1" ht="58" customHeight="1" x14ac:dyDescent="0.2">
      <c r="A74" s="125"/>
      <c r="B74" s="219"/>
      <c r="D74" s="219"/>
      <c r="F74" s="219"/>
      <c r="H74" s="219"/>
      <c r="J74" s="219"/>
      <c r="L74" s="219"/>
      <c r="N74" s="219"/>
      <c r="P74" s="219"/>
      <c r="R74" s="219"/>
      <c r="T74" s="219"/>
      <c r="V74" s="219"/>
      <c r="X74" s="219"/>
      <c r="Z74" s="219"/>
      <c r="AB74" s="219"/>
      <c r="AD74" s="219"/>
      <c r="AF74" s="219"/>
      <c r="AH74" s="219"/>
      <c r="AJ74" s="219"/>
      <c r="AL74" s="219"/>
      <c r="AN74" s="219"/>
      <c r="AP74" s="219"/>
      <c r="AR74" s="219"/>
      <c r="AT74" s="219"/>
      <c r="AV74" s="219"/>
      <c r="AW74" s="71"/>
      <c r="AX74" s="72"/>
      <c r="AY74" s="73"/>
      <c r="AZ74" s="73"/>
      <c r="BA74" s="257"/>
      <c r="BB74" s="72"/>
      <c r="BC74" s="72"/>
      <c r="BD74" s="72"/>
      <c r="BE74" s="72"/>
      <c r="BF74" s="72"/>
      <c r="BG74" s="72"/>
      <c r="BH74" s="72"/>
      <c r="BI74" s="72"/>
      <c r="BJ74" s="72"/>
      <c r="BK74" s="72"/>
      <c r="BL74" s="72"/>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row>
    <row r="75" spans="1:103" s="70" customFormat="1" ht="58" customHeight="1" x14ac:dyDescent="0.2">
      <c r="A75" s="125"/>
      <c r="B75" s="219"/>
      <c r="D75" s="219"/>
      <c r="F75" s="219"/>
      <c r="H75" s="219"/>
      <c r="J75" s="219"/>
      <c r="L75" s="219"/>
      <c r="N75" s="219"/>
      <c r="P75" s="219"/>
      <c r="R75" s="219"/>
      <c r="T75" s="219"/>
      <c r="V75" s="219"/>
      <c r="X75" s="219"/>
      <c r="Z75" s="219"/>
      <c r="AB75" s="219"/>
      <c r="AD75" s="219"/>
      <c r="AF75" s="219"/>
      <c r="AH75" s="219"/>
      <c r="AJ75" s="219"/>
      <c r="AL75" s="219"/>
      <c r="AN75" s="219"/>
      <c r="AP75" s="219"/>
      <c r="AR75" s="219"/>
      <c r="AT75" s="219"/>
      <c r="AV75" s="219"/>
      <c r="AW75" s="71"/>
      <c r="AX75" s="72"/>
      <c r="AY75" s="73"/>
      <c r="AZ75" s="73"/>
      <c r="BA75" s="257"/>
      <c r="BB75" s="72"/>
      <c r="BC75" s="72"/>
      <c r="BD75" s="72"/>
      <c r="BE75" s="72"/>
      <c r="BF75" s="72"/>
      <c r="BG75" s="72"/>
      <c r="BH75" s="72"/>
      <c r="BI75" s="72"/>
      <c r="BJ75" s="72"/>
      <c r="BK75" s="72"/>
      <c r="BL75" s="72"/>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row>
    <row r="76" spans="1:103" s="70" customFormat="1" ht="58" customHeight="1" x14ac:dyDescent="0.25">
      <c r="A76" s="125"/>
      <c r="B76" s="219"/>
      <c r="D76" s="219"/>
      <c r="F76" s="219"/>
      <c r="H76" s="219"/>
      <c r="J76" s="219"/>
      <c r="L76" s="219"/>
      <c r="N76" s="219"/>
      <c r="P76" s="219"/>
      <c r="R76" s="219"/>
      <c r="T76" s="219"/>
      <c r="V76" s="219"/>
      <c r="X76" s="219"/>
      <c r="Z76" s="219"/>
      <c r="AB76" s="219"/>
      <c r="AD76" s="219"/>
      <c r="AF76" s="219"/>
      <c r="AH76" s="219"/>
      <c r="AJ76" s="219"/>
      <c r="AL76" s="219"/>
      <c r="AN76" s="219"/>
      <c r="AP76" s="219"/>
      <c r="AR76" s="219"/>
      <c r="AT76" s="219"/>
      <c r="AV76" s="219"/>
      <c r="AW76" s="71"/>
      <c r="AX76" s="72"/>
      <c r="AY76" s="73"/>
      <c r="AZ76" s="73"/>
      <c r="BA76" s="258"/>
      <c r="BB76" s="259"/>
      <c r="BC76" s="259"/>
      <c r="BD76" s="259"/>
      <c r="BE76" s="259"/>
      <c r="BF76" s="259"/>
      <c r="BG76" s="259"/>
      <c r="BH76" s="259"/>
      <c r="BI76" s="259"/>
      <c r="BJ76" s="259"/>
      <c r="BK76" s="72"/>
      <c r="BL76" s="259"/>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row>
    <row r="77" spans="1:103" s="70" customFormat="1" ht="58" customHeight="1" x14ac:dyDescent="0.25">
      <c r="A77" s="125"/>
      <c r="B77" s="219"/>
      <c r="D77" s="219"/>
      <c r="F77" s="219"/>
      <c r="H77" s="219"/>
      <c r="J77" s="219"/>
      <c r="L77" s="219"/>
      <c r="N77" s="219"/>
      <c r="P77" s="219"/>
      <c r="R77" s="219"/>
      <c r="T77" s="219"/>
      <c r="V77" s="219"/>
      <c r="X77" s="219"/>
      <c r="Z77" s="219"/>
      <c r="AB77" s="219"/>
      <c r="AD77" s="219"/>
      <c r="AF77" s="219"/>
      <c r="AH77" s="219"/>
      <c r="AJ77" s="219"/>
      <c r="AL77" s="219"/>
      <c r="AN77" s="219"/>
      <c r="AP77" s="219"/>
      <c r="AR77" s="219"/>
      <c r="AT77" s="219"/>
      <c r="AV77" s="219"/>
      <c r="AW77" s="71"/>
      <c r="AX77" s="72"/>
      <c r="AY77" s="73"/>
      <c r="AZ77" s="73"/>
      <c r="BA77" s="258"/>
      <c r="BB77" s="259"/>
      <c r="BC77" s="259"/>
      <c r="BD77" s="259"/>
      <c r="BE77" s="259"/>
      <c r="BF77" s="259"/>
      <c r="BG77" s="259"/>
      <c r="BH77" s="259"/>
      <c r="BI77" s="259"/>
      <c r="BJ77" s="259"/>
      <c r="BK77" s="72"/>
      <c r="BL77" s="259"/>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row>
    <row r="78" spans="1:103" s="70" customFormat="1" ht="58" customHeight="1" x14ac:dyDescent="0.25">
      <c r="A78" s="125"/>
      <c r="B78" s="219"/>
      <c r="D78" s="219"/>
      <c r="F78" s="219"/>
      <c r="H78" s="219"/>
      <c r="J78" s="219"/>
      <c r="L78" s="219"/>
      <c r="N78" s="219"/>
      <c r="P78" s="219"/>
      <c r="R78" s="219"/>
      <c r="T78" s="219"/>
      <c r="V78" s="219"/>
      <c r="X78" s="219"/>
      <c r="Z78" s="219"/>
      <c r="AB78" s="219"/>
      <c r="AD78" s="219"/>
      <c r="AF78" s="219"/>
      <c r="AH78" s="219"/>
      <c r="AJ78" s="219"/>
      <c r="AL78" s="219"/>
      <c r="AN78" s="219"/>
      <c r="AP78" s="219"/>
      <c r="AR78" s="219"/>
      <c r="AT78" s="219"/>
      <c r="AV78" s="219"/>
      <c r="AW78" s="71"/>
      <c r="AX78" s="72"/>
      <c r="AY78" s="73"/>
      <c r="AZ78" s="73"/>
      <c r="BA78" s="258"/>
      <c r="BB78" s="259"/>
      <c r="BC78" s="259"/>
      <c r="BD78" s="259"/>
      <c r="BE78" s="259"/>
      <c r="BF78" s="259"/>
      <c r="BG78" s="259"/>
      <c r="BH78" s="259"/>
      <c r="BI78" s="259"/>
      <c r="BJ78" s="259"/>
      <c r="BK78" s="72"/>
      <c r="BL78" s="259"/>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row>
    <row r="79" spans="1:103" s="70" customFormat="1" ht="72" customHeight="1" x14ac:dyDescent="0.25">
      <c r="A79" s="125"/>
      <c r="B79" s="219"/>
      <c r="D79" s="219"/>
      <c r="F79" s="219"/>
      <c r="H79" s="219"/>
      <c r="J79" s="219"/>
      <c r="L79" s="219"/>
      <c r="N79" s="219"/>
      <c r="P79" s="219"/>
      <c r="R79" s="219"/>
      <c r="T79" s="219"/>
      <c r="V79" s="219"/>
      <c r="X79" s="219"/>
      <c r="Z79" s="219"/>
      <c r="AB79" s="219"/>
      <c r="AD79" s="219"/>
      <c r="AF79" s="219"/>
      <c r="AH79" s="219"/>
      <c r="AJ79" s="219"/>
      <c r="AL79" s="219"/>
      <c r="AN79" s="219"/>
      <c r="AP79" s="219"/>
      <c r="AR79" s="219"/>
      <c r="AT79" s="219"/>
      <c r="AV79" s="219"/>
      <c r="AW79" s="71"/>
      <c r="AX79" s="72"/>
      <c r="AY79" s="73"/>
      <c r="AZ79" s="73"/>
      <c r="BA79" s="258"/>
      <c r="BB79" s="259"/>
      <c r="BC79" s="259"/>
      <c r="BD79" s="259"/>
      <c r="BE79" s="259"/>
      <c r="BF79" s="259"/>
      <c r="BG79" s="259"/>
      <c r="BH79" s="259"/>
      <c r="BI79" s="259"/>
      <c r="BJ79" s="259"/>
      <c r="BK79" s="72"/>
      <c r="BL79" s="259"/>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row>
    <row r="80" spans="1:103" s="70" customFormat="1" ht="72" customHeight="1" x14ac:dyDescent="0.25">
      <c r="A80" s="125"/>
      <c r="B80" s="219"/>
      <c r="D80" s="219"/>
      <c r="F80" s="219"/>
      <c r="H80" s="219"/>
      <c r="J80" s="219"/>
      <c r="L80" s="219"/>
      <c r="N80" s="219"/>
      <c r="P80" s="219"/>
      <c r="R80" s="219"/>
      <c r="T80" s="219"/>
      <c r="V80" s="219"/>
      <c r="X80" s="219"/>
      <c r="Z80" s="219"/>
      <c r="AB80" s="219"/>
      <c r="AD80" s="219"/>
      <c r="AF80" s="219"/>
      <c r="AH80" s="219"/>
      <c r="AJ80" s="219"/>
      <c r="AL80" s="219"/>
      <c r="AN80" s="219"/>
      <c r="AP80" s="219"/>
      <c r="AR80" s="219"/>
      <c r="AT80" s="219"/>
      <c r="AV80" s="219"/>
      <c r="AW80" s="71"/>
      <c r="AX80" s="72"/>
      <c r="AY80" s="73"/>
      <c r="AZ80" s="73"/>
      <c r="BA80" s="86"/>
      <c r="BB80" s="73"/>
      <c r="BC80" s="73"/>
      <c r="BD80" s="73"/>
      <c r="BE80" s="73"/>
      <c r="BF80" s="73"/>
      <c r="BG80" s="73"/>
      <c r="BH80" s="73"/>
      <c r="BI80" s="73"/>
      <c r="BJ80" s="73"/>
      <c r="BK80" s="72"/>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row>
    <row r="81" spans="1:103" s="70" customFormat="1" ht="72" customHeight="1" x14ac:dyDescent="0.25">
      <c r="A81" s="125"/>
      <c r="B81" s="219"/>
      <c r="D81" s="219"/>
      <c r="F81" s="219"/>
      <c r="H81" s="219"/>
      <c r="J81" s="219"/>
      <c r="L81" s="219"/>
      <c r="N81" s="219"/>
      <c r="P81" s="219"/>
      <c r="R81" s="219"/>
      <c r="T81" s="219"/>
      <c r="V81" s="219"/>
      <c r="X81" s="219"/>
      <c r="Z81" s="219"/>
      <c r="AB81" s="219"/>
      <c r="AD81" s="219"/>
      <c r="AF81" s="219"/>
      <c r="AH81" s="219"/>
      <c r="AJ81" s="219"/>
      <c r="AL81" s="219"/>
      <c r="AN81" s="219"/>
      <c r="AP81" s="219"/>
      <c r="AR81" s="219"/>
      <c r="AT81" s="219"/>
      <c r="AV81" s="219"/>
      <c r="AW81" s="71"/>
      <c r="AX81" s="72"/>
      <c r="AY81" s="73"/>
      <c r="AZ81" s="73"/>
      <c r="BA81" s="86"/>
      <c r="BB81" s="73"/>
      <c r="BC81" s="73"/>
      <c r="BD81" s="73"/>
      <c r="BE81" s="73"/>
      <c r="BF81" s="73"/>
      <c r="BG81" s="73"/>
      <c r="BH81" s="73"/>
      <c r="BI81" s="73"/>
      <c r="BJ81" s="73"/>
      <c r="BK81" s="72"/>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row>
    <row r="82" spans="1:103" s="70" customFormat="1" ht="72" customHeight="1" x14ac:dyDescent="0.25">
      <c r="A82" s="125"/>
      <c r="B82" s="219"/>
      <c r="D82" s="219"/>
      <c r="F82" s="219"/>
      <c r="H82" s="219"/>
      <c r="J82" s="219"/>
      <c r="L82" s="219"/>
      <c r="N82" s="219"/>
      <c r="P82" s="219"/>
      <c r="R82" s="219"/>
      <c r="T82" s="219"/>
      <c r="V82" s="219"/>
      <c r="X82" s="219"/>
      <c r="Z82" s="219"/>
      <c r="AB82" s="219"/>
      <c r="AD82" s="219"/>
      <c r="AF82" s="219"/>
      <c r="AH82" s="219"/>
      <c r="AJ82" s="219"/>
      <c r="AL82" s="219"/>
      <c r="AN82" s="219"/>
      <c r="AP82" s="219"/>
      <c r="AR82" s="219"/>
      <c r="AT82" s="219"/>
      <c r="AV82" s="219"/>
      <c r="AW82" s="71"/>
      <c r="AX82" s="72"/>
      <c r="AY82" s="73"/>
      <c r="AZ82" s="73"/>
      <c r="BA82" s="86"/>
      <c r="BB82" s="73"/>
      <c r="BC82" s="73"/>
      <c r="BD82" s="73"/>
      <c r="BE82" s="73"/>
      <c r="BF82" s="73"/>
      <c r="BG82" s="73"/>
      <c r="BH82" s="73"/>
      <c r="BI82" s="73"/>
      <c r="BJ82" s="73"/>
      <c r="BK82" s="72"/>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row>
    <row r="83" spans="1:103" s="70" customFormat="1" ht="72" customHeight="1" x14ac:dyDescent="0.25">
      <c r="A83" s="125"/>
      <c r="B83" s="219"/>
      <c r="D83" s="219"/>
      <c r="F83" s="219"/>
      <c r="H83" s="219"/>
      <c r="J83" s="219"/>
      <c r="L83" s="219"/>
      <c r="N83" s="219"/>
      <c r="P83" s="219"/>
      <c r="R83" s="219"/>
      <c r="T83" s="219"/>
      <c r="V83" s="219"/>
      <c r="X83" s="219"/>
      <c r="Z83" s="219"/>
      <c r="AB83" s="219"/>
      <c r="AD83" s="219"/>
      <c r="AF83" s="219"/>
      <c r="AH83" s="219"/>
      <c r="AJ83" s="219"/>
      <c r="AL83" s="219"/>
      <c r="AN83" s="219"/>
      <c r="AP83" s="219"/>
      <c r="AR83" s="219"/>
      <c r="AT83" s="219"/>
      <c r="AV83" s="219"/>
      <c r="AW83" s="71"/>
      <c r="AX83" s="72"/>
      <c r="AY83" s="73"/>
      <c r="AZ83" s="73"/>
      <c r="BA83" s="86"/>
      <c r="BB83" s="73"/>
      <c r="BC83" s="73"/>
      <c r="BD83" s="73"/>
      <c r="BE83" s="73"/>
      <c r="BF83" s="73"/>
      <c r="BG83" s="73"/>
      <c r="BH83" s="73"/>
      <c r="BI83" s="73"/>
      <c r="BJ83" s="73"/>
      <c r="BK83" s="72"/>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row>
    <row r="84" spans="1:103" s="70" customFormat="1" ht="72" customHeight="1" x14ac:dyDescent="0.25">
      <c r="A84" s="125"/>
      <c r="B84" s="219"/>
      <c r="D84" s="219"/>
      <c r="F84" s="219"/>
      <c r="H84" s="219"/>
      <c r="J84" s="219"/>
      <c r="L84" s="219"/>
      <c r="N84" s="219"/>
      <c r="P84" s="219"/>
      <c r="R84" s="219"/>
      <c r="T84" s="219"/>
      <c r="V84" s="219"/>
      <c r="X84" s="219"/>
      <c r="Z84" s="219"/>
      <c r="AB84" s="219"/>
      <c r="AD84" s="219"/>
      <c r="AF84" s="219"/>
      <c r="AH84" s="219"/>
      <c r="AJ84" s="219"/>
      <c r="AL84" s="219"/>
      <c r="AN84" s="219"/>
      <c r="AP84" s="219"/>
      <c r="AR84" s="219"/>
      <c r="AT84" s="219"/>
      <c r="AV84" s="219"/>
      <c r="AW84" s="71"/>
      <c r="AX84" s="72"/>
      <c r="AY84" s="73"/>
      <c r="AZ84" s="73"/>
      <c r="BA84" s="86"/>
      <c r="BB84" s="73"/>
      <c r="BC84" s="73"/>
      <c r="BD84" s="73"/>
      <c r="BE84" s="73"/>
      <c r="BF84" s="73"/>
      <c r="BG84" s="73"/>
      <c r="BH84" s="73"/>
      <c r="BI84" s="73"/>
      <c r="BJ84" s="73"/>
      <c r="BK84" s="72"/>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row>
    <row r="85" spans="1:103" s="70" customFormat="1" ht="72" customHeight="1" x14ac:dyDescent="0.25">
      <c r="A85" s="125"/>
      <c r="B85" s="219"/>
      <c r="D85" s="219"/>
      <c r="F85" s="219"/>
      <c r="H85" s="219"/>
      <c r="J85" s="219"/>
      <c r="L85" s="219"/>
      <c r="N85" s="219"/>
      <c r="P85" s="219"/>
      <c r="R85" s="219"/>
      <c r="T85" s="219"/>
      <c r="V85" s="219"/>
      <c r="X85" s="219"/>
      <c r="Z85" s="219"/>
      <c r="AB85" s="219"/>
      <c r="AD85" s="219"/>
      <c r="AF85" s="219"/>
      <c r="AH85" s="219"/>
      <c r="AJ85" s="219"/>
      <c r="AL85" s="219"/>
      <c r="AN85" s="219"/>
      <c r="AP85" s="219"/>
      <c r="AR85" s="219"/>
      <c r="AT85" s="219"/>
      <c r="AV85" s="219"/>
      <c r="AW85" s="71"/>
      <c r="AX85" s="72"/>
      <c r="AY85" s="73"/>
      <c r="AZ85" s="73"/>
      <c r="BA85" s="86"/>
      <c r="BB85" s="73"/>
      <c r="BC85" s="73"/>
      <c r="BD85" s="73"/>
      <c r="BE85" s="73"/>
      <c r="BF85" s="73"/>
      <c r="BG85" s="73"/>
      <c r="BH85" s="73"/>
      <c r="BI85" s="73"/>
      <c r="BJ85" s="73"/>
      <c r="BK85" s="72"/>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row>
    <row r="86" spans="1:103" s="70" customFormat="1" ht="72" customHeight="1" x14ac:dyDescent="0.25">
      <c r="A86" s="106"/>
      <c r="B86" s="219"/>
      <c r="D86" s="219"/>
      <c r="F86" s="219"/>
      <c r="H86" s="219"/>
      <c r="J86" s="219"/>
      <c r="L86" s="219"/>
      <c r="N86" s="219"/>
      <c r="P86" s="219"/>
      <c r="R86" s="219"/>
      <c r="T86" s="219"/>
      <c r="V86" s="219"/>
      <c r="X86" s="219"/>
      <c r="Z86" s="219"/>
      <c r="AB86" s="219"/>
      <c r="AD86" s="219"/>
      <c r="AF86" s="219"/>
      <c r="AH86" s="219"/>
      <c r="AJ86" s="219"/>
      <c r="AL86" s="219"/>
      <c r="AN86" s="219"/>
      <c r="AP86" s="219"/>
      <c r="AR86" s="219"/>
      <c r="AT86" s="219"/>
      <c r="AV86" s="219"/>
      <c r="AW86" s="71"/>
      <c r="AX86" s="72"/>
      <c r="AY86" s="73"/>
      <c r="AZ86" s="73"/>
      <c r="BA86" s="86"/>
      <c r="BB86" s="73"/>
      <c r="BC86" s="73"/>
      <c r="BD86" s="73"/>
      <c r="BE86" s="73"/>
      <c r="BF86" s="73"/>
      <c r="BG86" s="73"/>
      <c r="BH86" s="73"/>
      <c r="BI86" s="73"/>
      <c r="BJ86" s="73"/>
      <c r="BK86" s="72"/>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row>
    <row r="87" spans="1:103" s="70" customFormat="1" ht="72" customHeight="1" x14ac:dyDescent="0.25">
      <c r="A87" s="106"/>
      <c r="B87" s="219"/>
      <c r="D87" s="219"/>
      <c r="F87" s="219"/>
      <c r="H87" s="219"/>
      <c r="J87" s="219"/>
      <c r="L87" s="219"/>
      <c r="N87" s="219"/>
      <c r="P87" s="219"/>
      <c r="R87" s="219"/>
      <c r="T87" s="219"/>
      <c r="V87" s="219"/>
      <c r="X87" s="219"/>
      <c r="Z87" s="219"/>
      <c r="AB87" s="219"/>
      <c r="AD87" s="219"/>
      <c r="AF87" s="219"/>
      <c r="AH87" s="219"/>
      <c r="AJ87" s="219"/>
      <c r="AL87" s="219"/>
      <c r="AN87" s="219"/>
      <c r="AP87" s="219"/>
      <c r="AR87" s="219"/>
      <c r="AT87" s="219"/>
      <c r="AV87" s="219"/>
      <c r="AW87" s="71"/>
      <c r="AX87" s="72"/>
      <c r="AY87" s="73"/>
      <c r="AZ87" s="73"/>
      <c r="BA87" s="86"/>
      <c r="BB87" s="73"/>
      <c r="BC87" s="73"/>
      <c r="BD87" s="73"/>
      <c r="BE87" s="73"/>
      <c r="BF87" s="73"/>
      <c r="BG87" s="73"/>
      <c r="BH87" s="73"/>
      <c r="BI87" s="73"/>
      <c r="BJ87" s="73"/>
      <c r="BK87" s="72"/>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row>
    <row r="88" spans="1:103" s="70" customFormat="1" ht="72" customHeight="1" x14ac:dyDescent="0.25">
      <c r="A88" s="106"/>
      <c r="B88" s="219"/>
      <c r="D88" s="219"/>
      <c r="F88" s="219"/>
      <c r="H88" s="219"/>
      <c r="J88" s="219"/>
      <c r="L88" s="219"/>
      <c r="N88" s="219"/>
      <c r="P88" s="219"/>
      <c r="R88" s="219"/>
      <c r="T88" s="219"/>
      <c r="V88" s="219"/>
      <c r="X88" s="219"/>
      <c r="Z88" s="219"/>
      <c r="AB88" s="219"/>
      <c r="AD88" s="219"/>
      <c r="AF88" s="219"/>
      <c r="AH88" s="219"/>
      <c r="AJ88" s="219"/>
      <c r="AL88" s="219"/>
      <c r="AN88" s="219"/>
      <c r="AP88" s="219"/>
      <c r="AR88" s="219"/>
      <c r="AT88" s="219"/>
      <c r="AV88" s="219"/>
      <c r="AW88" s="71"/>
      <c r="AX88" s="72"/>
      <c r="AY88" s="73"/>
      <c r="AZ88" s="73"/>
      <c r="BA88" s="86"/>
      <c r="BB88" s="73"/>
      <c r="BC88" s="73"/>
      <c r="BD88" s="73"/>
      <c r="BE88" s="73"/>
      <c r="BF88" s="73"/>
      <c r="BG88" s="73"/>
      <c r="BH88" s="73"/>
      <c r="BI88" s="73"/>
      <c r="BJ88" s="73"/>
      <c r="BK88" s="72"/>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row>
    <row r="89" spans="1:103" s="70" customFormat="1" ht="72" customHeight="1" x14ac:dyDescent="0.25">
      <c r="A89" s="106"/>
      <c r="B89" s="219"/>
      <c r="D89" s="219"/>
      <c r="F89" s="219"/>
      <c r="H89" s="219"/>
      <c r="J89" s="219"/>
      <c r="L89" s="219"/>
      <c r="N89" s="219"/>
      <c r="P89" s="219"/>
      <c r="R89" s="219"/>
      <c r="T89" s="219"/>
      <c r="V89" s="219"/>
      <c r="X89" s="219"/>
      <c r="Z89" s="219"/>
      <c r="AB89" s="219"/>
      <c r="AD89" s="219"/>
      <c r="AF89" s="219"/>
      <c r="AH89" s="219"/>
      <c r="AJ89" s="219"/>
      <c r="AL89" s="219"/>
      <c r="AN89" s="219"/>
      <c r="AP89" s="219"/>
      <c r="AR89" s="219"/>
      <c r="AT89" s="219"/>
      <c r="AV89" s="219"/>
      <c r="AW89" s="71"/>
      <c r="AX89" s="72"/>
      <c r="AY89" s="73"/>
      <c r="AZ89" s="73"/>
      <c r="BA89" s="86"/>
      <c r="BB89" s="73"/>
      <c r="BC89" s="73"/>
      <c r="BD89" s="73"/>
      <c r="BE89" s="73"/>
      <c r="BF89" s="73"/>
      <c r="BG89" s="73"/>
      <c r="BH89" s="73"/>
      <c r="BI89" s="73"/>
      <c r="BJ89" s="73"/>
      <c r="BK89" s="72"/>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row>
    <row r="90" spans="1:103" s="70" customFormat="1" ht="72" customHeight="1" x14ac:dyDescent="0.25">
      <c r="A90" s="106"/>
      <c r="B90" s="219"/>
      <c r="D90" s="219"/>
      <c r="F90" s="219"/>
      <c r="H90" s="219"/>
      <c r="J90" s="219"/>
      <c r="L90" s="219"/>
      <c r="N90" s="219"/>
      <c r="P90" s="219"/>
      <c r="R90" s="219"/>
      <c r="T90" s="219"/>
      <c r="V90" s="219"/>
      <c r="X90" s="219"/>
      <c r="Z90" s="219"/>
      <c r="AB90" s="219"/>
      <c r="AD90" s="219"/>
      <c r="AF90" s="219"/>
      <c r="AH90" s="219"/>
      <c r="AJ90" s="219"/>
      <c r="AL90" s="219"/>
      <c r="AN90" s="219"/>
      <c r="AP90" s="219"/>
      <c r="AR90" s="219"/>
      <c r="AT90" s="219"/>
      <c r="AV90" s="219"/>
      <c r="AW90" s="71"/>
      <c r="AX90" s="72"/>
      <c r="AY90" s="73"/>
      <c r="AZ90" s="73"/>
      <c r="BA90" s="86"/>
      <c r="BB90" s="73"/>
      <c r="BC90" s="73"/>
      <c r="BD90" s="73"/>
      <c r="BE90" s="73"/>
      <c r="BF90" s="73"/>
      <c r="BG90" s="73"/>
      <c r="BH90" s="73"/>
      <c r="BI90" s="73"/>
      <c r="BJ90" s="73"/>
      <c r="BK90" s="72"/>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row>
    <row r="91" spans="1:103" s="70" customFormat="1" ht="72" customHeight="1" x14ac:dyDescent="0.25">
      <c r="A91" s="106"/>
      <c r="B91" s="219"/>
      <c r="D91" s="219"/>
      <c r="F91" s="219"/>
      <c r="H91" s="219"/>
      <c r="J91" s="219"/>
      <c r="L91" s="219"/>
      <c r="N91" s="219"/>
      <c r="P91" s="219"/>
      <c r="R91" s="219"/>
      <c r="T91" s="219"/>
      <c r="V91" s="219"/>
      <c r="X91" s="219"/>
      <c r="Z91" s="219"/>
      <c r="AB91" s="219"/>
      <c r="AD91" s="219"/>
      <c r="AF91" s="219"/>
      <c r="AH91" s="219"/>
      <c r="AJ91" s="219"/>
      <c r="AL91" s="219"/>
      <c r="AN91" s="219"/>
      <c r="AP91" s="219"/>
      <c r="AR91" s="219"/>
      <c r="AT91" s="219"/>
      <c r="AV91" s="219"/>
      <c r="AW91" s="71"/>
      <c r="AX91" s="72"/>
      <c r="AY91" s="73"/>
      <c r="AZ91" s="73"/>
      <c r="BA91" s="86"/>
      <c r="BB91" s="73"/>
      <c r="BC91" s="73"/>
      <c r="BD91" s="73"/>
      <c r="BE91" s="73"/>
      <c r="BF91" s="73"/>
      <c r="BG91" s="73"/>
      <c r="BH91" s="73"/>
      <c r="BI91" s="73"/>
      <c r="BJ91" s="73"/>
      <c r="BK91" s="72"/>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row>
    <row r="92" spans="1:103" s="70" customFormat="1" ht="72" customHeight="1" x14ac:dyDescent="0.25">
      <c r="A92" s="106"/>
      <c r="B92" s="219"/>
      <c r="D92" s="219"/>
      <c r="F92" s="219"/>
      <c r="H92" s="219"/>
      <c r="J92" s="219"/>
      <c r="L92" s="219"/>
      <c r="N92" s="219"/>
      <c r="P92" s="219"/>
      <c r="R92" s="219"/>
      <c r="T92" s="219"/>
      <c r="V92" s="219"/>
      <c r="X92" s="219"/>
      <c r="Z92" s="219"/>
      <c r="AB92" s="219"/>
      <c r="AD92" s="219"/>
      <c r="AF92" s="219"/>
      <c r="AH92" s="219"/>
      <c r="AJ92" s="219"/>
      <c r="AL92" s="219"/>
      <c r="AN92" s="219"/>
      <c r="AP92" s="219"/>
      <c r="AR92" s="219"/>
      <c r="AT92" s="219"/>
      <c r="AV92" s="219"/>
      <c r="AW92" s="71"/>
      <c r="AX92" s="72"/>
      <c r="AY92" s="73"/>
      <c r="AZ92" s="73"/>
      <c r="BA92" s="86"/>
      <c r="BB92" s="73"/>
      <c r="BC92" s="73"/>
      <c r="BD92" s="73"/>
      <c r="BE92" s="73"/>
      <c r="BF92" s="73"/>
      <c r="BG92" s="73"/>
      <c r="BH92" s="73"/>
      <c r="BI92" s="73"/>
      <c r="BJ92" s="73"/>
      <c r="BK92" s="72"/>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row>
    <row r="93" spans="1:103" s="70" customFormat="1" ht="72" customHeight="1" x14ac:dyDescent="0.25">
      <c r="A93" s="106"/>
      <c r="B93" s="219"/>
      <c r="D93" s="219"/>
      <c r="F93" s="219"/>
      <c r="H93" s="219"/>
      <c r="J93" s="219"/>
      <c r="L93" s="219"/>
      <c r="N93" s="219"/>
      <c r="P93" s="219"/>
      <c r="R93" s="219"/>
      <c r="T93" s="219"/>
      <c r="V93" s="219"/>
      <c r="X93" s="219"/>
      <c r="Z93" s="219"/>
      <c r="AB93" s="219"/>
      <c r="AD93" s="219"/>
      <c r="AF93" s="219"/>
      <c r="AH93" s="219"/>
      <c r="AJ93" s="219"/>
      <c r="AL93" s="219"/>
      <c r="AN93" s="219"/>
      <c r="AP93" s="219"/>
      <c r="AR93" s="219"/>
      <c r="AT93" s="219"/>
      <c r="AV93" s="219"/>
      <c r="AW93" s="71"/>
      <c r="AX93" s="72"/>
      <c r="AY93" s="73"/>
      <c r="AZ93" s="73"/>
      <c r="BA93" s="86"/>
      <c r="BB93" s="73"/>
      <c r="BC93" s="73"/>
      <c r="BD93" s="73"/>
      <c r="BE93" s="73"/>
      <c r="BF93" s="73"/>
      <c r="BG93" s="73"/>
      <c r="BH93" s="73"/>
      <c r="BI93" s="73"/>
      <c r="BJ93" s="73"/>
      <c r="BK93" s="72"/>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row>
    <row r="94" spans="1:103" s="70" customFormat="1" ht="72" customHeight="1" x14ac:dyDescent="0.25">
      <c r="A94" s="106"/>
      <c r="B94" s="219"/>
      <c r="D94" s="219"/>
      <c r="F94" s="219"/>
      <c r="H94" s="219"/>
      <c r="J94" s="219"/>
      <c r="L94" s="219"/>
      <c r="N94" s="219"/>
      <c r="P94" s="219"/>
      <c r="R94" s="219"/>
      <c r="T94" s="219"/>
      <c r="V94" s="219"/>
      <c r="X94" s="219"/>
      <c r="Z94" s="219"/>
      <c r="AB94" s="219"/>
      <c r="AD94" s="219"/>
      <c r="AF94" s="219"/>
      <c r="AH94" s="219"/>
      <c r="AJ94" s="219"/>
      <c r="AL94" s="219"/>
      <c r="AN94" s="219"/>
      <c r="AP94" s="219"/>
      <c r="AR94" s="219"/>
      <c r="AT94" s="219"/>
      <c r="AV94" s="219"/>
      <c r="AW94" s="71"/>
      <c r="AX94" s="72"/>
      <c r="AY94" s="73"/>
      <c r="AZ94" s="73"/>
      <c r="BA94" s="86"/>
      <c r="BB94" s="73"/>
      <c r="BC94" s="73"/>
      <c r="BD94" s="73"/>
      <c r="BE94" s="73"/>
      <c r="BF94" s="73"/>
      <c r="BG94" s="73"/>
      <c r="BH94" s="73"/>
      <c r="BI94" s="73"/>
      <c r="BJ94" s="73"/>
      <c r="BK94" s="72"/>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row>
    <row r="95" spans="1:103" s="70" customFormat="1" ht="72" customHeight="1" x14ac:dyDescent="0.25">
      <c r="A95" s="106"/>
      <c r="B95" s="219"/>
      <c r="D95" s="219"/>
      <c r="F95" s="219"/>
      <c r="H95" s="219"/>
      <c r="J95" s="219"/>
      <c r="L95" s="219"/>
      <c r="N95" s="219"/>
      <c r="P95" s="219"/>
      <c r="R95" s="219"/>
      <c r="T95" s="219"/>
      <c r="V95" s="219"/>
      <c r="X95" s="219"/>
      <c r="Z95" s="219"/>
      <c r="AB95" s="219"/>
      <c r="AD95" s="219"/>
      <c r="AF95" s="219"/>
      <c r="AH95" s="219"/>
      <c r="AJ95" s="219"/>
      <c r="AL95" s="219"/>
      <c r="AN95" s="219"/>
      <c r="AP95" s="219"/>
      <c r="AR95" s="219"/>
      <c r="AT95" s="219"/>
      <c r="AV95" s="219"/>
      <c r="AW95" s="71"/>
      <c r="AX95" s="72"/>
      <c r="AY95" s="73"/>
      <c r="AZ95" s="73"/>
      <c r="BA95" s="86"/>
      <c r="BB95" s="73"/>
      <c r="BC95" s="73"/>
      <c r="BD95" s="73"/>
      <c r="BE95" s="73"/>
      <c r="BF95" s="73"/>
      <c r="BG95" s="73"/>
      <c r="BH95" s="73"/>
      <c r="BI95" s="73"/>
      <c r="BJ95" s="73"/>
      <c r="BK95" s="72"/>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row>
    <row r="96" spans="1:103" s="70" customFormat="1" ht="72" customHeight="1" x14ac:dyDescent="0.25">
      <c r="A96" s="106"/>
      <c r="B96" s="219"/>
      <c r="D96" s="219"/>
      <c r="F96" s="219"/>
      <c r="H96" s="219"/>
      <c r="J96" s="219"/>
      <c r="L96" s="219"/>
      <c r="N96" s="219"/>
      <c r="P96" s="219"/>
      <c r="R96" s="219"/>
      <c r="T96" s="219"/>
      <c r="V96" s="219"/>
      <c r="X96" s="219"/>
      <c r="Z96" s="219"/>
      <c r="AB96" s="219"/>
      <c r="AD96" s="219"/>
      <c r="AF96" s="219"/>
      <c r="AH96" s="219"/>
      <c r="AJ96" s="219"/>
      <c r="AL96" s="219"/>
      <c r="AN96" s="219"/>
      <c r="AP96" s="219"/>
      <c r="AR96" s="219"/>
      <c r="AT96" s="219"/>
      <c r="AV96" s="219"/>
      <c r="AW96" s="71"/>
      <c r="AX96" s="72"/>
      <c r="AY96" s="73"/>
      <c r="AZ96" s="73"/>
      <c r="BA96" s="86"/>
      <c r="BB96" s="73"/>
      <c r="BC96" s="73"/>
      <c r="BD96" s="73"/>
      <c r="BE96" s="73"/>
      <c r="BF96" s="73"/>
      <c r="BG96" s="73"/>
      <c r="BH96" s="73"/>
      <c r="BI96" s="73"/>
      <c r="BJ96" s="73"/>
      <c r="BK96" s="72"/>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row>
    <row r="97" spans="1:103" s="70" customFormat="1" ht="72" customHeight="1" x14ac:dyDescent="0.25">
      <c r="A97" s="106"/>
      <c r="B97" s="219"/>
      <c r="D97" s="219"/>
      <c r="F97" s="219"/>
      <c r="H97" s="219"/>
      <c r="J97" s="219"/>
      <c r="L97" s="219"/>
      <c r="N97" s="219"/>
      <c r="P97" s="219"/>
      <c r="R97" s="219"/>
      <c r="T97" s="219"/>
      <c r="V97" s="219"/>
      <c r="X97" s="219"/>
      <c r="Z97" s="219"/>
      <c r="AB97" s="219"/>
      <c r="AD97" s="219"/>
      <c r="AF97" s="219"/>
      <c r="AH97" s="219"/>
      <c r="AJ97" s="219"/>
      <c r="AL97" s="219"/>
      <c r="AN97" s="219"/>
      <c r="AP97" s="219"/>
      <c r="AR97" s="219"/>
      <c r="AT97" s="219"/>
      <c r="AV97" s="219"/>
      <c r="AW97" s="71"/>
      <c r="AX97" s="72"/>
      <c r="AY97" s="73"/>
      <c r="AZ97" s="73"/>
      <c r="BA97" s="86"/>
      <c r="BB97" s="73"/>
      <c r="BC97" s="73"/>
      <c r="BD97" s="73"/>
      <c r="BE97" s="73"/>
      <c r="BF97" s="73"/>
      <c r="BG97" s="73"/>
      <c r="BH97" s="73"/>
      <c r="BI97" s="73"/>
      <c r="BJ97" s="73"/>
      <c r="BK97" s="72"/>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row>
    <row r="98" spans="1:103" s="70" customFormat="1" ht="72" customHeight="1" x14ac:dyDescent="0.25">
      <c r="A98" s="106"/>
      <c r="B98" s="219"/>
      <c r="D98" s="219"/>
      <c r="F98" s="219"/>
      <c r="H98" s="219"/>
      <c r="J98" s="219"/>
      <c r="L98" s="219"/>
      <c r="N98" s="219"/>
      <c r="P98" s="219"/>
      <c r="R98" s="219"/>
      <c r="T98" s="219"/>
      <c r="V98" s="219"/>
      <c r="X98" s="219"/>
      <c r="Z98" s="219"/>
      <c r="AB98" s="219"/>
      <c r="AD98" s="219"/>
      <c r="AF98" s="219"/>
      <c r="AH98" s="219"/>
      <c r="AJ98" s="219"/>
      <c r="AL98" s="219"/>
      <c r="AN98" s="219"/>
      <c r="AP98" s="219"/>
      <c r="AR98" s="219"/>
      <c r="AT98" s="219"/>
      <c r="AV98" s="219"/>
      <c r="AW98" s="71"/>
      <c r="AX98" s="72"/>
      <c r="AY98" s="73"/>
      <c r="AZ98" s="73"/>
      <c r="BA98" s="86"/>
      <c r="BB98" s="73"/>
      <c r="BC98" s="73"/>
      <c r="BD98" s="73"/>
      <c r="BE98" s="73"/>
      <c r="BF98" s="73"/>
      <c r="BG98" s="73"/>
      <c r="BH98" s="73"/>
      <c r="BI98" s="73"/>
      <c r="BJ98" s="73"/>
      <c r="BK98" s="72"/>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row>
    <row r="99" spans="1:103" s="70" customFormat="1" ht="72" customHeight="1" x14ac:dyDescent="0.25">
      <c r="A99" s="106"/>
      <c r="B99" s="219"/>
      <c r="D99" s="219"/>
      <c r="F99" s="219"/>
      <c r="H99" s="219"/>
      <c r="J99" s="219"/>
      <c r="L99" s="219"/>
      <c r="N99" s="219"/>
      <c r="P99" s="219"/>
      <c r="R99" s="219"/>
      <c r="T99" s="219"/>
      <c r="V99" s="219"/>
      <c r="X99" s="219"/>
      <c r="Z99" s="219"/>
      <c r="AB99" s="219"/>
      <c r="AD99" s="219"/>
      <c r="AF99" s="219"/>
      <c r="AH99" s="219"/>
      <c r="AJ99" s="219"/>
      <c r="AL99" s="219"/>
      <c r="AN99" s="219"/>
      <c r="AP99" s="219"/>
      <c r="AR99" s="219"/>
      <c r="AT99" s="219"/>
      <c r="AV99" s="219"/>
      <c r="AW99" s="71"/>
      <c r="AX99" s="72"/>
      <c r="AY99" s="73"/>
      <c r="AZ99" s="73"/>
      <c r="BA99" s="86"/>
      <c r="BB99" s="73"/>
      <c r="BC99" s="73"/>
      <c r="BD99" s="73"/>
      <c r="BE99" s="73"/>
      <c r="BF99" s="73"/>
      <c r="BG99" s="73"/>
      <c r="BH99" s="73"/>
      <c r="BI99" s="73"/>
      <c r="BJ99" s="73"/>
      <c r="BK99" s="72"/>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row>
    <row r="100" spans="1:103" s="70" customFormat="1" ht="72" customHeight="1" x14ac:dyDescent="0.25">
      <c r="A100" s="106"/>
      <c r="B100" s="219"/>
      <c r="D100" s="219"/>
      <c r="F100" s="219"/>
      <c r="H100" s="219"/>
      <c r="J100" s="219"/>
      <c r="L100" s="219"/>
      <c r="N100" s="219"/>
      <c r="P100" s="219"/>
      <c r="R100" s="219"/>
      <c r="T100" s="219"/>
      <c r="V100" s="219"/>
      <c r="X100" s="219"/>
      <c r="Z100" s="219"/>
      <c r="AB100" s="219"/>
      <c r="AD100" s="219"/>
      <c r="AF100" s="219"/>
      <c r="AH100" s="219"/>
      <c r="AJ100" s="219"/>
      <c r="AL100" s="219"/>
      <c r="AN100" s="219"/>
      <c r="AP100" s="219"/>
      <c r="AR100" s="219"/>
      <c r="AT100" s="219"/>
      <c r="AV100" s="219"/>
      <c r="AW100" s="71"/>
      <c r="AX100" s="72"/>
      <c r="AY100" s="73"/>
      <c r="AZ100" s="73"/>
      <c r="BA100" s="86"/>
      <c r="BB100" s="73"/>
      <c r="BC100" s="73"/>
      <c r="BD100" s="73"/>
      <c r="BE100" s="73"/>
      <c r="BF100" s="73"/>
      <c r="BG100" s="73"/>
      <c r="BH100" s="73"/>
      <c r="BI100" s="73"/>
      <c r="BJ100" s="73"/>
      <c r="BK100" s="72"/>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row>
    <row r="101" spans="1:103" s="70" customFormat="1" ht="72" customHeight="1" x14ac:dyDescent="0.25">
      <c r="A101" s="106"/>
      <c r="B101" s="219"/>
      <c r="D101" s="219"/>
      <c r="F101" s="219"/>
      <c r="H101" s="219"/>
      <c r="J101" s="219"/>
      <c r="L101" s="219"/>
      <c r="N101" s="219"/>
      <c r="P101" s="219"/>
      <c r="R101" s="219"/>
      <c r="T101" s="219"/>
      <c r="V101" s="219"/>
      <c r="X101" s="219"/>
      <c r="Z101" s="219"/>
      <c r="AB101" s="219"/>
      <c r="AD101" s="219"/>
      <c r="AF101" s="219"/>
      <c r="AH101" s="219"/>
      <c r="AJ101" s="219"/>
      <c r="AL101" s="219"/>
      <c r="AN101" s="219"/>
      <c r="AP101" s="219"/>
      <c r="AR101" s="219"/>
      <c r="AT101" s="219"/>
      <c r="AV101" s="219"/>
      <c r="AW101" s="71"/>
      <c r="AX101" s="72"/>
      <c r="AY101" s="73"/>
      <c r="AZ101" s="73"/>
      <c r="BA101" s="86"/>
      <c r="BB101" s="73"/>
      <c r="BC101" s="73"/>
      <c r="BD101" s="73"/>
      <c r="BE101" s="73"/>
      <c r="BF101" s="73"/>
      <c r="BG101" s="73"/>
      <c r="BH101" s="73"/>
      <c r="BI101" s="73"/>
      <c r="BJ101" s="73"/>
      <c r="BK101" s="72"/>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row>
    <row r="102" spans="1:103" s="70" customFormat="1" ht="72" customHeight="1" x14ac:dyDescent="0.25">
      <c r="A102" s="106"/>
      <c r="B102" s="219"/>
      <c r="D102" s="219"/>
      <c r="F102" s="219"/>
      <c r="H102" s="219"/>
      <c r="J102" s="219"/>
      <c r="L102" s="219"/>
      <c r="N102" s="219"/>
      <c r="P102" s="219"/>
      <c r="R102" s="219"/>
      <c r="T102" s="219"/>
      <c r="V102" s="219"/>
      <c r="X102" s="219"/>
      <c r="Z102" s="219"/>
      <c r="AB102" s="219"/>
      <c r="AD102" s="219"/>
      <c r="AF102" s="219"/>
      <c r="AH102" s="219"/>
      <c r="AJ102" s="219"/>
      <c r="AL102" s="219"/>
      <c r="AN102" s="219"/>
      <c r="AP102" s="219"/>
      <c r="AR102" s="219"/>
      <c r="AT102" s="219"/>
      <c r="AV102" s="219"/>
      <c r="AW102" s="71"/>
      <c r="AX102" s="72"/>
      <c r="AY102" s="73"/>
      <c r="AZ102" s="73"/>
      <c r="BA102" s="86"/>
      <c r="BB102" s="73"/>
      <c r="BC102" s="73"/>
      <c r="BD102" s="73"/>
      <c r="BE102" s="73"/>
      <c r="BF102" s="73"/>
      <c r="BG102" s="73"/>
      <c r="BH102" s="73"/>
      <c r="BI102" s="73"/>
      <c r="BJ102" s="73"/>
      <c r="BK102" s="72"/>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row>
    <row r="103" spans="1:103" s="70" customFormat="1" ht="72" customHeight="1" x14ac:dyDescent="0.25">
      <c r="A103" s="106"/>
      <c r="B103" s="219"/>
      <c r="D103" s="219"/>
      <c r="F103" s="219"/>
      <c r="H103" s="219"/>
      <c r="J103" s="219"/>
      <c r="L103" s="219"/>
      <c r="N103" s="219"/>
      <c r="P103" s="219"/>
      <c r="R103" s="219"/>
      <c r="T103" s="219"/>
      <c r="V103" s="219"/>
      <c r="X103" s="219"/>
      <c r="Z103" s="219"/>
      <c r="AB103" s="219"/>
      <c r="AD103" s="219"/>
      <c r="AF103" s="219"/>
      <c r="AH103" s="219"/>
      <c r="AJ103" s="219"/>
      <c r="AL103" s="219"/>
      <c r="AN103" s="219"/>
      <c r="AP103" s="219"/>
      <c r="AR103" s="219"/>
      <c r="AT103" s="219"/>
      <c r="AV103" s="219"/>
      <c r="AW103" s="71"/>
      <c r="AX103" s="72"/>
      <c r="AY103" s="73"/>
      <c r="AZ103" s="73"/>
      <c r="BA103" s="86"/>
      <c r="BB103" s="73"/>
      <c r="BC103" s="73"/>
      <c r="BD103" s="73"/>
      <c r="BE103" s="73"/>
      <c r="BF103" s="73"/>
      <c r="BG103" s="73"/>
      <c r="BH103" s="73"/>
      <c r="BI103" s="73"/>
      <c r="BJ103" s="73"/>
      <c r="BK103" s="72"/>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row>
    <row r="104" spans="1:103" s="70" customFormat="1" ht="72" customHeight="1" x14ac:dyDescent="0.25">
      <c r="A104" s="106"/>
      <c r="B104" s="219"/>
      <c r="D104" s="219"/>
      <c r="F104" s="219"/>
      <c r="H104" s="219"/>
      <c r="J104" s="219"/>
      <c r="L104" s="219"/>
      <c r="N104" s="219"/>
      <c r="P104" s="219"/>
      <c r="R104" s="219"/>
      <c r="T104" s="219"/>
      <c r="V104" s="219"/>
      <c r="X104" s="219"/>
      <c r="Z104" s="219"/>
      <c r="AB104" s="219"/>
      <c r="AD104" s="219"/>
      <c r="AF104" s="219"/>
      <c r="AH104" s="219"/>
      <c r="AJ104" s="219"/>
      <c r="AL104" s="219"/>
      <c r="AN104" s="219"/>
      <c r="AP104" s="219"/>
      <c r="AR104" s="219"/>
      <c r="AT104" s="219"/>
      <c r="AV104" s="219"/>
      <c r="AW104" s="71"/>
      <c r="AX104" s="72"/>
      <c r="AY104" s="73"/>
      <c r="AZ104" s="73"/>
      <c r="BA104" s="86"/>
      <c r="BB104" s="73"/>
      <c r="BC104" s="73"/>
      <c r="BD104" s="73"/>
      <c r="BE104" s="73"/>
      <c r="BF104" s="73"/>
      <c r="BG104" s="73"/>
      <c r="BH104" s="73"/>
      <c r="BI104" s="73"/>
      <c r="BJ104" s="73"/>
      <c r="BK104" s="72"/>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row>
    <row r="105" spans="1:103" s="70" customFormat="1" ht="72" customHeight="1" x14ac:dyDescent="0.25">
      <c r="A105" s="106"/>
      <c r="B105" s="219"/>
      <c r="D105" s="219"/>
      <c r="F105" s="219"/>
      <c r="H105" s="219"/>
      <c r="J105" s="219"/>
      <c r="L105" s="219"/>
      <c r="N105" s="219"/>
      <c r="P105" s="219"/>
      <c r="R105" s="219"/>
      <c r="T105" s="219"/>
      <c r="V105" s="219"/>
      <c r="X105" s="219"/>
      <c r="Z105" s="219"/>
      <c r="AB105" s="219"/>
      <c r="AD105" s="219"/>
      <c r="AF105" s="219"/>
      <c r="AH105" s="219"/>
      <c r="AJ105" s="219"/>
      <c r="AL105" s="219"/>
      <c r="AN105" s="219"/>
      <c r="AP105" s="219"/>
      <c r="AR105" s="219"/>
      <c r="AT105" s="219"/>
      <c r="AV105" s="219"/>
      <c r="AW105" s="71"/>
      <c r="AX105" s="72"/>
      <c r="AY105" s="73"/>
      <c r="AZ105" s="73"/>
      <c r="BA105" s="86"/>
      <c r="BB105" s="73"/>
      <c r="BC105" s="73"/>
      <c r="BD105" s="73"/>
      <c r="BE105" s="73"/>
      <c r="BF105" s="73"/>
      <c r="BG105" s="73"/>
      <c r="BH105" s="73"/>
      <c r="BI105" s="73"/>
      <c r="BJ105" s="73"/>
      <c r="BK105" s="72"/>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row>
    <row r="106" spans="1:103" s="70" customFormat="1" ht="72" customHeight="1" x14ac:dyDescent="0.25">
      <c r="A106" s="106"/>
      <c r="B106" s="219"/>
      <c r="D106" s="219"/>
      <c r="F106" s="219"/>
      <c r="H106" s="219"/>
      <c r="J106" s="219"/>
      <c r="L106" s="219"/>
      <c r="N106" s="219"/>
      <c r="P106" s="219"/>
      <c r="R106" s="219"/>
      <c r="T106" s="219"/>
      <c r="V106" s="219"/>
      <c r="X106" s="219"/>
      <c r="Z106" s="219"/>
      <c r="AB106" s="219"/>
      <c r="AD106" s="219"/>
      <c r="AF106" s="219"/>
      <c r="AH106" s="219"/>
      <c r="AJ106" s="219"/>
      <c r="AL106" s="219"/>
      <c r="AN106" s="219"/>
      <c r="AP106" s="219"/>
      <c r="AR106" s="219"/>
      <c r="AT106" s="219"/>
      <c r="AV106" s="219"/>
      <c r="AW106" s="71"/>
      <c r="AX106" s="72"/>
      <c r="AY106" s="73"/>
      <c r="AZ106" s="73"/>
      <c r="BA106" s="86"/>
      <c r="BB106" s="73"/>
      <c r="BC106" s="73"/>
      <c r="BD106" s="73"/>
      <c r="BE106" s="73"/>
      <c r="BF106" s="73"/>
      <c r="BG106" s="73"/>
      <c r="BH106" s="73"/>
      <c r="BI106" s="73"/>
      <c r="BJ106" s="73"/>
      <c r="BK106" s="72"/>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row>
    <row r="107" spans="1:103" s="70" customFormat="1" ht="72" customHeight="1" x14ac:dyDescent="0.25">
      <c r="A107" s="106"/>
      <c r="B107" s="219"/>
      <c r="D107" s="219"/>
      <c r="F107" s="219"/>
      <c r="H107" s="219"/>
      <c r="J107" s="219"/>
      <c r="L107" s="219"/>
      <c r="N107" s="219"/>
      <c r="P107" s="219"/>
      <c r="R107" s="219"/>
      <c r="T107" s="219"/>
      <c r="V107" s="219"/>
      <c r="X107" s="219"/>
      <c r="Z107" s="219"/>
      <c r="AB107" s="219"/>
      <c r="AD107" s="219"/>
      <c r="AF107" s="219"/>
      <c r="AH107" s="219"/>
      <c r="AJ107" s="219"/>
      <c r="AL107" s="219"/>
      <c r="AN107" s="219"/>
      <c r="AP107" s="219"/>
      <c r="AR107" s="219"/>
      <c r="AT107" s="219"/>
      <c r="AV107" s="219"/>
      <c r="AW107" s="71"/>
      <c r="AX107" s="72"/>
      <c r="AY107" s="73"/>
      <c r="AZ107" s="73"/>
      <c r="BA107" s="86"/>
      <c r="BB107" s="73"/>
      <c r="BC107" s="73"/>
      <c r="BD107" s="73"/>
      <c r="BE107" s="73"/>
      <c r="BF107" s="73"/>
      <c r="BG107" s="73"/>
      <c r="BH107" s="73"/>
      <c r="BI107" s="73"/>
      <c r="BJ107" s="73"/>
      <c r="BK107" s="72"/>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row>
    <row r="108" spans="1:103" s="70" customFormat="1" ht="72" customHeight="1" x14ac:dyDescent="0.25">
      <c r="A108" s="106"/>
      <c r="B108" s="219"/>
      <c r="D108" s="219"/>
      <c r="F108" s="219"/>
      <c r="H108" s="219"/>
      <c r="J108" s="219"/>
      <c r="L108" s="219"/>
      <c r="N108" s="219"/>
      <c r="P108" s="219"/>
      <c r="R108" s="219"/>
      <c r="T108" s="219"/>
      <c r="V108" s="219"/>
      <c r="X108" s="219"/>
      <c r="Z108" s="219"/>
      <c r="AB108" s="219"/>
      <c r="AD108" s="219"/>
      <c r="AF108" s="219"/>
      <c r="AH108" s="219"/>
      <c r="AJ108" s="219"/>
      <c r="AL108" s="219"/>
      <c r="AN108" s="219"/>
      <c r="AP108" s="219"/>
      <c r="AR108" s="219"/>
      <c r="AT108" s="219"/>
      <c r="AV108" s="219"/>
      <c r="AW108" s="71"/>
      <c r="AX108" s="72"/>
      <c r="AY108" s="73"/>
      <c r="AZ108" s="73"/>
      <c r="BA108" s="86"/>
      <c r="BB108" s="73"/>
      <c r="BC108" s="73"/>
      <c r="BD108" s="73"/>
      <c r="BE108" s="73"/>
      <c r="BF108" s="73"/>
      <c r="BG108" s="73"/>
      <c r="BH108" s="73"/>
      <c r="BI108" s="73"/>
      <c r="BJ108" s="73"/>
      <c r="BK108" s="72"/>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row>
    <row r="109" spans="1:103" s="70" customFormat="1" ht="24" x14ac:dyDescent="0.25">
      <c r="A109" s="106"/>
      <c r="B109" s="219"/>
      <c r="D109" s="219"/>
      <c r="F109" s="219"/>
      <c r="H109" s="219"/>
      <c r="J109" s="219"/>
      <c r="L109" s="219"/>
      <c r="N109" s="219"/>
      <c r="P109" s="219"/>
      <c r="R109" s="219"/>
      <c r="T109" s="219"/>
      <c r="V109" s="219"/>
      <c r="X109" s="219"/>
      <c r="Z109" s="219"/>
      <c r="AB109" s="219"/>
      <c r="AD109" s="219"/>
      <c r="AF109" s="219"/>
      <c r="AH109" s="219"/>
      <c r="AJ109" s="219"/>
      <c r="AL109" s="219"/>
      <c r="AN109" s="219"/>
      <c r="AP109" s="219"/>
      <c r="AR109" s="219"/>
      <c r="AT109" s="219"/>
      <c r="AV109" s="219"/>
      <c r="AW109" s="71"/>
      <c r="AX109" s="72"/>
      <c r="AY109" s="73"/>
      <c r="AZ109" s="73"/>
      <c r="BA109" s="86"/>
      <c r="BB109" s="73"/>
      <c r="BC109" s="73"/>
      <c r="BD109" s="73"/>
      <c r="BE109" s="73"/>
      <c r="BF109" s="73"/>
      <c r="BG109" s="73"/>
      <c r="BH109" s="73"/>
      <c r="BI109" s="73"/>
      <c r="BJ109" s="73"/>
      <c r="BK109" s="72"/>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row>
    <row r="110" spans="1:103" s="70" customFormat="1" ht="24" x14ac:dyDescent="0.25">
      <c r="A110" s="106"/>
      <c r="B110" s="219"/>
      <c r="D110" s="219"/>
      <c r="F110" s="219"/>
      <c r="H110" s="219"/>
      <c r="J110" s="219"/>
      <c r="L110" s="219"/>
      <c r="N110" s="219"/>
      <c r="P110" s="219"/>
      <c r="R110" s="219"/>
      <c r="T110" s="219"/>
      <c r="V110" s="219"/>
      <c r="X110" s="219"/>
      <c r="Z110" s="219"/>
      <c r="AB110" s="219"/>
      <c r="AD110" s="219"/>
      <c r="AF110" s="219"/>
      <c r="AH110" s="219"/>
      <c r="AJ110" s="219"/>
      <c r="AL110" s="219"/>
      <c r="AN110" s="219"/>
      <c r="AP110" s="219"/>
      <c r="AR110" s="219"/>
      <c r="AT110" s="219"/>
      <c r="AV110" s="219"/>
      <c r="AW110" s="71"/>
      <c r="AX110" s="72"/>
      <c r="AY110" s="73"/>
      <c r="AZ110" s="73"/>
      <c r="BA110" s="86"/>
      <c r="BB110" s="73"/>
      <c r="BC110" s="73"/>
      <c r="BD110" s="73"/>
      <c r="BE110" s="73"/>
      <c r="BF110" s="73"/>
      <c r="BG110" s="73"/>
      <c r="BH110" s="73"/>
      <c r="BI110" s="73"/>
      <c r="BJ110" s="73"/>
      <c r="BK110" s="72"/>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row>
    <row r="111" spans="1:103" s="70" customFormat="1" ht="24" x14ac:dyDescent="0.25">
      <c r="A111" s="106"/>
      <c r="B111" s="219"/>
      <c r="D111" s="219"/>
      <c r="F111" s="219"/>
      <c r="H111" s="219"/>
      <c r="J111" s="219"/>
      <c r="L111" s="219"/>
      <c r="N111" s="219"/>
      <c r="P111" s="219"/>
      <c r="R111" s="219"/>
      <c r="T111" s="219"/>
      <c r="V111" s="219"/>
      <c r="X111" s="219"/>
      <c r="Z111" s="219"/>
      <c r="AB111" s="219"/>
      <c r="AD111" s="219"/>
      <c r="AF111" s="219"/>
      <c r="AH111" s="219"/>
      <c r="AJ111" s="219"/>
      <c r="AL111" s="219"/>
      <c r="AN111" s="219"/>
      <c r="AP111" s="219"/>
      <c r="AR111" s="219"/>
      <c r="AT111" s="219"/>
      <c r="AV111" s="219"/>
      <c r="AW111" s="71"/>
      <c r="AX111" s="72"/>
      <c r="AY111" s="73"/>
      <c r="AZ111" s="73"/>
      <c r="BA111" s="86"/>
      <c r="BB111" s="73"/>
      <c r="BC111" s="73"/>
      <c r="BD111" s="73"/>
      <c r="BE111" s="73"/>
      <c r="BF111" s="73"/>
      <c r="BG111" s="73"/>
      <c r="BH111" s="73"/>
      <c r="BI111" s="73"/>
      <c r="BJ111" s="73"/>
      <c r="BK111" s="72"/>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row>
    <row r="112" spans="1:103" s="70" customFormat="1" ht="24" x14ac:dyDescent="0.25">
      <c r="A112" s="106"/>
      <c r="B112" s="219"/>
      <c r="D112" s="219"/>
      <c r="F112" s="219"/>
      <c r="H112" s="219"/>
      <c r="J112" s="219"/>
      <c r="L112" s="219"/>
      <c r="N112" s="219"/>
      <c r="P112" s="219"/>
      <c r="R112" s="219"/>
      <c r="T112" s="219"/>
      <c r="V112" s="219"/>
      <c r="X112" s="219"/>
      <c r="Z112" s="219"/>
      <c r="AB112" s="219"/>
      <c r="AD112" s="219"/>
      <c r="AF112" s="219"/>
      <c r="AH112" s="219"/>
      <c r="AJ112" s="219"/>
      <c r="AL112" s="219"/>
      <c r="AN112" s="219"/>
      <c r="AP112" s="219"/>
      <c r="AR112" s="219"/>
      <c r="AT112" s="219"/>
      <c r="AV112" s="219"/>
      <c r="AW112" s="71"/>
      <c r="AX112" s="72"/>
      <c r="AY112" s="73"/>
      <c r="AZ112" s="73"/>
      <c r="BA112" s="86"/>
      <c r="BB112" s="73"/>
      <c r="BC112" s="73"/>
      <c r="BD112" s="73"/>
      <c r="BE112" s="73"/>
      <c r="BF112" s="73"/>
      <c r="BG112" s="73"/>
      <c r="BH112" s="73"/>
      <c r="BI112" s="73"/>
      <c r="BJ112" s="73"/>
      <c r="BK112" s="72"/>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row>
    <row r="113" spans="1:103" s="70" customFormat="1" ht="24" x14ac:dyDescent="0.25">
      <c r="A113" s="106"/>
      <c r="B113" s="219"/>
      <c r="D113" s="219"/>
      <c r="F113" s="219"/>
      <c r="H113" s="219"/>
      <c r="J113" s="219"/>
      <c r="L113" s="219"/>
      <c r="N113" s="219"/>
      <c r="P113" s="219"/>
      <c r="R113" s="219"/>
      <c r="T113" s="219"/>
      <c r="V113" s="219"/>
      <c r="X113" s="219"/>
      <c r="Z113" s="219"/>
      <c r="AB113" s="219"/>
      <c r="AD113" s="219"/>
      <c r="AF113" s="219"/>
      <c r="AH113" s="219"/>
      <c r="AJ113" s="219"/>
      <c r="AL113" s="219"/>
      <c r="AN113" s="219"/>
      <c r="AP113" s="219"/>
      <c r="AR113" s="219"/>
      <c r="AT113" s="219"/>
      <c r="AV113" s="219"/>
      <c r="AW113" s="71"/>
      <c r="AX113" s="72"/>
      <c r="AY113" s="73"/>
      <c r="AZ113" s="73"/>
      <c r="BA113" s="86"/>
      <c r="BB113" s="73"/>
      <c r="BC113" s="73"/>
      <c r="BD113" s="73"/>
      <c r="BE113" s="73"/>
      <c r="BF113" s="73"/>
      <c r="BG113" s="73"/>
      <c r="BH113" s="73"/>
      <c r="BI113" s="73"/>
      <c r="BJ113" s="73"/>
      <c r="BK113" s="72"/>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row>
    <row r="114" spans="1:103" s="70" customFormat="1" ht="24" x14ac:dyDescent="0.25">
      <c r="A114" s="106"/>
      <c r="B114" s="219"/>
      <c r="D114" s="219"/>
      <c r="F114" s="219"/>
      <c r="H114" s="219"/>
      <c r="J114" s="219"/>
      <c r="L114" s="219"/>
      <c r="N114" s="219"/>
      <c r="P114" s="219"/>
      <c r="R114" s="219"/>
      <c r="T114" s="219"/>
      <c r="V114" s="219"/>
      <c r="X114" s="219"/>
      <c r="Z114" s="219"/>
      <c r="AB114" s="219"/>
      <c r="AD114" s="219"/>
      <c r="AF114" s="219"/>
      <c r="AH114" s="219"/>
      <c r="AJ114" s="219"/>
      <c r="AL114" s="219"/>
      <c r="AN114" s="219"/>
      <c r="AP114" s="219"/>
      <c r="AR114" s="219"/>
      <c r="AT114" s="219"/>
      <c r="AV114" s="219"/>
      <c r="AW114" s="71"/>
      <c r="AX114" s="72"/>
      <c r="AY114" s="73"/>
      <c r="AZ114" s="73"/>
      <c r="BA114" s="86"/>
      <c r="BB114" s="73"/>
      <c r="BC114" s="73"/>
      <c r="BD114" s="73"/>
      <c r="BE114" s="73"/>
      <c r="BF114" s="73"/>
      <c r="BG114" s="73"/>
      <c r="BH114" s="73"/>
      <c r="BI114" s="73"/>
      <c r="BJ114" s="73"/>
      <c r="BK114" s="72"/>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row>
    <row r="115" spans="1:103" s="70" customFormat="1" ht="24" x14ac:dyDescent="0.25">
      <c r="A115" s="106"/>
      <c r="B115" s="219"/>
      <c r="D115" s="219"/>
      <c r="F115" s="219"/>
      <c r="H115" s="219"/>
      <c r="J115" s="219"/>
      <c r="L115" s="219"/>
      <c r="N115" s="219"/>
      <c r="P115" s="219"/>
      <c r="R115" s="219"/>
      <c r="T115" s="219"/>
      <c r="V115" s="219"/>
      <c r="X115" s="219"/>
      <c r="Z115" s="219"/>
      <c r="AB115" s="219"/>
      <c r="AD115" s="219"/>
      <c r="AF115" s="219"/>
      <c r="AH115" s="219"/>
      <c r="AJ115" s="219"/>
      <c r="AL115" s="219"/>
      <c r="AN115" s="219"/>
      <c r="AP115" s="219"/>
      <c r="AR115" s="219"/>
      <c r="AT115" s="219"/>
      <c r="AV115" s="219"/>
      <c r="AW115" s="71"/>
      <c r="AX115" s="72"/>
      <c r="AY115" s="73"/>
      <c r="AZ115" s="73"/>
      <c r="BA115" s="86"/>
      <c r="BB115" s="73"/>
      <c r="BC115" s="73"/>
      <c r="BD115" s="73"/>
      <c r="BE115" s="73"/>
      <c r="BF115" s="73"/>
      <c r="BG115" s="73"/>
      <c r="BH115" s="73"/>
      <c r="BI115" s="73"/>
      <c r="BJ115" s="73"/>
      <c r="BK115" s="72"/>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row>
    <row r="116" spans="1:103" s="70" customFormat="1" ht="24" x14ac:dyDescent="0.25">
      <c r="A116" s="106"/>
      <c r="B116" s="219"/>
      <c r="D116" s="219"/>
      <c r="F116" s="219"/>
      <c r="H116" s="219"/>
      <c r="J116" s="219"/>
      <c r="L116" s="219"/>
      <c r="N116" s="219"/>
      <c r="P116" s="219"/>
      <c r="R116" s="219"/>
      <c r="T116" s="219"/>
      <c r="V116" s="219"/>
      <c r="X116" s="219"/>
      <c r="Z116" s="219"/>
      <c r="AB116" s="219"/>
      <c r="AD116" s="219"/>
      <c r="AF116" s="219"/>
      <c r="AH116" s="219"/>
      <c r="AJ116" s="219"/>
      <c r="AL116" s="219"/>
      <c r="AN116" s="219"/>
      <c r="AP116" s="219"/>
      <c r="AR116" s="219"/>
      <c r="AT116" s="219"/>
      <c r="AV116" s="219"/>
      <c r="AW116" s="71"/>
      <c r="AX116" s="72"/>
      <c r="AY116" s="73"/>
      <c r="AZ116" s="73"/>
      <c r="BA116" s="86"/>
      <c r="BB116" s="73"/>
      <c r="BC116" s="73"/>
      <c r="BD116" s="73"/>
      <c r="BE116" s="73"/>
      <c r="BF116" s="73"/>
      <c r="BG116" s="73"/>
      <c r="BH116" s="73"/>
      <c r="BI116" s="73"/>
      <c r="BJ116" s="73"/>
      <c r="BK116" s="72"/>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row>
    <row r="117" spans="1:103" s="70" customFormat="1" ht="24" x14ac:dyDescent="0.25">
      <c r="A117" s="106"/>
      <c r="B117" s="219"/>
      <c r="D117" s="219"/>
      <c r="F117" s="219"/>
      <c r="H117" s="219"/>
      <c r="J117" s="219"/>
      <c r="L117" s="219"/>
      <c r="N117" s="219"/>
      <c r="P117" s="219"/>
      <c r="R117" s="219"/>
      <c r="T117" s="219"/>
      <c r="V117" s="219"/>
      <c r="X117" s="219"/>
      <c r="Z117" s="219"/>
      <c r="AB117" s="219"/>
      <c r="AD117" s="219"/>
      <c r="AF117" s="219"/>
      <c r="AH117" s="219"/>
      <c r="AJ117" s="219"/>
      <c r="AL117" s="219"/>
      <c r="AN117" s="219"/>
      <c r="AP117" s="219"/>
      <c r="AR117" s="219"/>
      <c r="AT117" s="219"/>
      <c r="AV117" s="219"/>
      <c r="AW117" s="71"/>
      <c r="AX117" s="72"/>
      <c r="AY117" s="73"/>
      <c r="AZ117" s="73"/>
      <c r="BA117" s="86"/>
      <c r="BB117" s="73"/>
      <c r="BC117" s="73"/>
      <c r="BD117" s="73"/>
      <c r="BE117" s="73"/>
      <c r="BF117" s="73"/>
      <c r="BG117" s="73"/>
      <c r="BH117" s="73"/>
      <c r="BI117" s="73"/>
      <c r="BJ117" s="73"/>
      <c r="BK117" s="72"/>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row>
    <row r="118" spans="1:103" s="70" customFormat="1" ht="24" x14ac:dyDescent="0.25">
      <c r="A118" s="106"/>
      <c r="B118" s="219"/>
      <c r="D118" s="219"/>
      <c r="F118" s="219"/>
      <c r="H118" s="219"/>
      <c r="J118" s="219"/>
      <c r="L118" s="219"/>
      <c r="N118" s="219"/>
      <c r="P118" s="219"/>
      <c r="R118" s="219"/>
      <c r="T118" s="219"/>
      <c r="V118" s="219"/>
      <c r="X118" s="219"/>
      <c r="Z118" s="219"/>
      <c r="AB118" s="219"/>
      <c r="AD118" s="219"/>
      <c r="AF118" s="219"/>
      <c r="AH118" s="219"/>
      <c r="AJ118" s="219"/>
      <c r="AL118" s="219"/>
      <c r="AN118" s="219"/>
      <c r="AP118" s="219"/>
      <c r="AR118" s="219"/>
      <c r="AT118" s="219"/>
      <c r="AV118" s="219"/>
      <c r="AW118" s="71"/>
      <c r="AX118" s="72"/>
      <c r="AY118" s="73"/>
      <c r="AZ118" s="73"/>
      <c r="BA118" s="86"/>
      <c r="BB118" s="73"/>
      <c r="BC118" s="73"/>
      <c r="BD118" s="73"/>
      <c r="BE118" s="73"/>
      <c r="BF118" s="73"/>
      <c r="BG118" s="73"/>
      <c r="BH118" s="73"/>
      <c r="BI118" s="73"/>
      <c r="BJ118" s="73"/>
      <c r="BK118" s="72"/>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row>
    <row r="119" spans="1:103" s="70" customFormat="1" ht="24" x14ac:dyDescent="0.25">
      <c r="A119" s="106"/>
      <c r="B119" s="219"/>
      <c r="D119" s="219"/>
      <c r="F119" s="219"/>
      <c r="H119" s="219"/>
      <c r="J119" s="219"/>
      <c r="L119" s="219"/>
      <c r="N119" s="219"/>
      <c r="P119" s="219"/>
      <c r="R119" s="219"/>
      <c r="T119" s="219"/>
      <c r="V119" s="219"/>
      <c r="X119" s="219"/>
      <c r="Z119" s="219"/>
      <c r="AB119" s="219"/>
      <c r="AD119" s="219"/>
      <c r="AF119" s="219"/>
      <c r="AH119" s="219"/>
      <c r="AJ119" s="219"/>
      <c r="AL119" s="219"/>
      <c r="AN119" s="219"/>
      <c r="AP119" s="219"/>
      <c r="AR119" s="219"/>
      <c r="AT119" s="219"/>
      <c r="AV119" s="219"/>
      <c r="AW119" s="71"/>
      <c r="AX119" s="72"/>
      <c r="AY119" s="73"/>
      <c r="AZ119" s="73"/>
      <c r="BA119" s="86"/>
      <c r="BB119" s="73"/>
      <c r="BC119" s="73"/>
      <c r="BD119" s="73"/>
      <c r="BE119" s="73"/>
      <c r="BF119" s="73"/>
      <c r="BG119" s="73"/>
      <c r="BH119" s="73"/>
      <c r="BI119" s="73"/>
      <c r="BJ119" s="73"/>
      <c r="BK119" s="72"/>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row>
    <row r="120" spans="1:103" s="70" customFormat="1" ht="24" x14ac:dyDescent="0.25">
      <c r="A120" s="106"/>
      <c r="B120" s="219"/>
      <c r="D120" s="219"/>
      <c r="F120" s="219"/>
      <c r="H120" s="219"/>
      <c r="J120" s="219"/>
      <c r="L120" s="219"/>
      <c r="N120" s="219"/>
      <c r="P120" s="219"/>
      <c r="R120" s="219"/>
      <c r="T120" s="219"/>
      <c r="V120" s="219"/>
      <c r="X120" s="219"/>
      <c r="Z120" s="219"/>
      <c r="AB120" s="219"/>
      <c r="AD120" s="219"/>
      <c r="AF120" s="219"/>
      <c r="AH120" s="219"/>
      <c r="AJ120" s="219"/>
      <c r="AL120" s="219"/>
      <c r="AN120" s="219"/>
      <c r="AP120" s="219"/>
      <c r="AR120" s="219"/>
      <c r="AT120" s="219"/>
      <c r="AV120" s="219"/>
      <c r="AW120" s="71"/>
      <c r="AX120" s="72"/>
      <c r="AY120" s="73"/>
      <c r="AZ120" s="73"/>
      <c r="BA120" s="86"/>
      <c r="BB120" s="73"/>
      <c r="BC120" s="73"/>
      <c r="BD120" s="73"/>
      <c r="BE120" s="73"/>
      <c r="BF120" s="73"/>
      <c r="BG120" s="73"/>
      <c r="BH120" s="73"/>
      <c r="BI120" s="73"/>
      <c r="BJ120" s="73"/>
      <c r="BK120" s="72"/>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row>
    <row r="121" spans="1:103" s="70" customFormat="1" ht="24" x14ac:dyDescent="0.25">
      <c r="A121" s="106"/>
      <c r="B121" s="219"/>
      <c r="D121" s="219"/>
      <c r="F121" s="219"/>
      <c r="H121" s="219"/>
      <c r="J121" s="219"/>
      <c r="L121" s="219"/>
      <c r="N121" s="219"/>
      <c r="P121" s="219"/>
      <c r="R121" s="219"/>
      <c r="T121" s="219"/>
      <c r="V121" s="219"/>
      <c r="X121" s="219"/>
      <c r="Z121" s="219"/>
      <c r="AB121" s="219"/>
      <c r="AD121" s="219"/>
      <c r="AF121" s="219"/>
      <c r="AH121" s="219"/>
      <c r="AJ121" s="219"/>
      <c r="AL121" s="219"/>
      <c r="AN121" s="219"/>
      <c r="AP121" s="219"/>
      <c r="AR121" s="219"/>
      <c r="AT121" s="219"/>
      <c r="AV121" s="219"/>
      <c r="AW121" s="71"/>
      <c r="AX121" s="72"/>
      <c r="AY121" s="73"/>
      <c r="AZ121" s="73"/>
      <c r="BA121" s="86"/>
      <c r="BB121" s="73"/>
      <c r="BC121" s="73"/>
      <c r="BD121" s="73"/>
      <c r="BE121" s="73"/>
      <c r="BF121" s="73"/>
      <c r="BG121" s="73"/>
      <c r="BH121" s="73"/>
      <c r="BI121" s="73"/>
      <c r="BJ121" s="73"/>
      <c r="BK121" s="72"/>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row>
    <row r="122" spans="1:103" s="70" customFormat="1" ht="24" x14ac:dyDescent="0.25">
      <c r="A122" s="106"/>
      <c r="B122" s="219"/>
      <c r="D122" s="219"/>
      <c r="F122" s="219"/>
      <c r="H122" s="219"/>
      <c r="J122" s="219"/>
      <c r="L122" s="219"/>
      <c r="N122" s="219"/>
      <c r="P122" s="219"/>
      <c r="R122" s="219"/>
      <c r="T122" s="219"/>
      <c r="V122" s="219"/>
      <c r="X122" s="219"/>
      <c r="Z122" s="219"/>
      <c r="AB122" s="219"/>
      <c r="AD122" s="219"/>
      <c r="AF122" s="219"/>
      <c r="AH122" s="219"/>
      <c r="AJ122" s="219"/>
      <c r="AL122" s="219"/>
      <c r="AN122" s="219"/>
      <c r="AP122" s="219"/>
      <c r="AR122" s="219"/>
      <c r="AT122" s="219"/>
      <c r="AV122" s="219"/>
      <c r="AW122" s="71"/>
      <c r="AX122" s="72"/>
      <c r="AY122" s="73"/>
      <c r="AZ122" s="73"/>
      <c r="BA122" s="86"/>
      <c r="BB122" s="73"/>
      <c r="BC122" s="73"/>
      <c r="BD122" s="73"/>
      <c r="BE122" s="73"/>
      <c r="BF122" s="73"/>
      <c r="BG122" s="73"/>
      <c r="BH122" s="73"/>
      <c r="BI122" s="73"/>
      <c r="BJ122" s="73"/>
      <c r="BK122" s="72"/>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row>
    <row r="123" spans="1:103" s="70" customFormat="1" ht="24" x14ac:dyDescent="0.25">
      <c r="A123" s="106"/>
      <c r="B123" s="219"/>
      <c r="D123" s="219"/>
      <c r="F123" s="219"/>
      <c r="H123" s="219"/>
      <c r="J123" s="219"/>
      <c r="L123" s="219"/>
      <c r="N123" s="219"/>
      <c r="P123" s="219"/>
      <c r="R123" s="219"/>
      <c r="T123" s="219"/>
      <c r="V123" s="219"/>
      <c r="X123" s="219"/>
      <c r="Z123" s="219"/>
      <c r="AB123" s="219"/>
      <c r="AD123" s="219"/>
      <c r="AF123" s="219"/>
      <c r="AH123" s="219"/>
      <c r="AJ123" s="219"/>
      <c r="AL123" s="219"/>
      <c r="AN123" s="219"/>
      <c r="AP123" s="219"/>
      <c r="AR123" s="219"/>
      <c r="AT123" s="219"/>
      <c r="AV123" s="219"/>
      <c r="AW123" s="71"/>
      <c r="AX123" s="72"/>
      <c r="AY123" s="73"/>
      <c r="AZ123" s="73"/>
      <c r="BA123" s="86"/>
      <c r="BB123" s="73"/>
      <c r="BC123" s="73"/>
      <c r="BD123" s="73"/>
      <c r="BE123" s="73"/>
      <c r="BF123" s="73"/>
      <c r="BG123" s="73"/>
      <c r="BH123" s="73"/>
      <c r="BI123" s="73"/>
      <c r="BJ123" s="73"/>
      <c r="BK123" s="72"/>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row>
    <row r="124" spans="1:103" s="70" customFormat="1" x14ac:dyDescent="0.25">
      <c r="A124" s="67"/>
      <c r="B124" s="219"/>
      <c r="D124" s="219"/>
      <c r="F124" s="219"/>
      <c r="H124" s="219"/>
      <c r="J124" s="219"/>
      <c r="L124" s="219"/>
      <c r="N124" s="219"/>
      <c r="P124" s="219"/>
      <c r="R124" s="219"/>
      <c r="T124" s="219"/>
      <c r="V124" s="219"/>
      <c r="X124" s="219"/>
      <c r="Z124" s="219"/>
      <c r="AB124" s="219"/>
      <c r="AD124" s="219"/>
      <c r="AF124" s="219"/>
      <c r="AH124" s="219"/>
      <c r="AJ124" s="219"/>
      <c r="AL124" s="219"/>
      <c r="AN124" s="219"/>
      <c r="AP124" s="219"/>
      <c r="AR124" s="219"/>
      <c r="AT124" s="219"/>
      <c r="AV124" s="219"/>
      <c r="AW124" s="71"/>
      <c r="AX124" s="72"/>
      <c r="AY124" s="73"/>
      <c r="AZ124" s="73"/>
      <c r="BA124" s="86"/>
      <c r="BB124" s="73"/>
      <c r="BC124" s="73"/>
      <c r="BD124" s="73"/>
      <c r="BE124" s="73"/>
      <c r="BF124" s="73"/>
      <c r="BG124" s="73"/>
      <c r="BH124" s="73"/>
      <c r="BI124" s="73"/>
      <c r="BJ124" s="73"/>
      <c r="BK124" s="72"/>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row>
    <row r="125" spans="1:103" s="70" customFormat="1" x14ac:dyDescent="0.25">
      <c r="A125" s="67"/>
      <c r="B125" s="219"/>
      <c r="D125" s="219"/>
      <c r="F125" s="219"/>
      <c r="H125" s="219"/>
      <c r="J125" s="219"/>
      <c r="L125" s="219"/>
      <c r="N125" s="219"/>
      <c r="P125" s="219"/>
      <c r="R125" s="219"/>
      <c r="T125" s="219"/>
      <c r="V125" s="219"/>
      <c r="X125" s="219"/>
      <c r="Z125" s="219"/>
      <c r="AB125" s="219"/>
      <c r="AD125" s="219"/>
      <c r="AF125" s="219"/>
      <c r="AH125" s="219"/>
      <c r="AJ125" s="219"/>
      <c r="AL125" s="219"/>
      <c r="AN125" s="219"/>
      <c r="AP125" s="219"/>
      <c r="AR125" s="219"/>
      <c r="AT125" s="219"/>
      <c r="AV125" s="219"/>
      <c r="AW125" s="71"/>
      <c r="AX125" s="72"/>
      <c r="AY125" s="73"/>
      <c r="AZ125" s="73"/>
      <c r="BA125" s="86"/>
      <c r="BB125" s="73"/>
      <c r="BC125" s="73"/>
      <c r="BD125" s="73"/>
      <c r="BE125" s="73"/>
      <c r="BF125" s="73"/>
      <c r="BG125" s="73"/>
      <c r="BH125" s="73"/>
      <c r="BI125" s="73"/>
      <c r="BJ125" s="73"/>
      <c r="BK125" s="72"/>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row>
    <row r="126" spans="1:103" s="70" customFormat="1" x14ac:dyDescent="0.25">
      <c r="A126" s="67"/>
      <c r="B126" s="219"/>
      <c r="D126" s="219"/>
      <c r="F126" s="219"/>
      <c r="H126" s="219"/>
      <c r="J126" s="219"/>
      <c r="L126" s="219"/>
      <c r="N126" s="219"/>
      <c r="P126" s="219"/>
      <c r="R126" s="219"/>
      <c r="T126" s="219"/>
      <c r="V126" s="219"/>
      <c r="X126" s="219"/>
      <c r="Z126" s="219"/>
      <c r="AB126" s="219"/>
      <c r="AD126" s="219"/>
      <c r="AF126" s="219"/>
      <c r="AH126" s="219"/>
      <c r="AJ126" s="219"/>
      <c r="AL126" s="219"/>
      <c r="AN126" s="219"/>
      <c r="AP126" s="219"/>
      <c r="AR126" s="219"/>
      <c r="AT126" s="219"/>
      <c r="AV126" s="219"/>
      <c r="AW126" s="71"/>
      <c r="AX126" s="72"/>
      <c r="AY126" s="73"/>
      <c r="AZ126" s="73"/>
      <c r="BA126" s="86"/>
      <c r="BB126" s="73"/>
      <c r="BC126" s="73"/>
      <c r="BD126" s="73"/>
      <c r="BE126" s="73"/>
      <c r="BF126" s="73"/>
      <c r="BG126" s="73"/>
      <c r="BH126" s="73"/>
      <c r="BI126" s="73"/>
      <c r="BJ126" s="73"/>
      <c r="BK126" s="72"/>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row>
    <row r="127" spans="1:103" s="70" customFormat="1" x14ac:dyDescent="0.25">
      <c r="A127" s="67"/>
      <c r="B127" s="219"/>
      <c r="D127" s="219"/>
      <c r="F127" s="219"/>
      <c r="H127" s="219"/>
      <c r="J127" s="219"/>
      <c r="L127" s="219"/>
      <c r="N127" s="219"/>
      <c r="P127" s="219"/>
      <c r="R127" s="219"/>
      <c r="T127" s="219"/>
      <c r="V127" s="219"/>
      <c r="X127" s="219"/>
      <c r="Z127" s="219"/>
      <c r="AB127" s="219"/>
      <c r="AD127" s="219"/>
      <c r="AF127" s="219"/>
      <c r="AH127" s="219"/>
      <c r="AJ127" s="219"/>
      <c r="AL127" s="219"/>
      <c r="AN127" s="219"/>
      <c r="AP127" s="219"/>
      <c r="AR127" s="219"/>
      <c r="AT127" s="219"/>
      <c r="AV127" s="219"/>
      <c r="AW127" s="71"/>
      <c r="AX127" s="72"/>
      <c r="AY127" s="73"/>
      <c r="AZ127" s="73"/>
      <c r="BA127" s="86"/>
      <c r="BB127" s="73"/>
      <c r="BC127" s="73"/>
      <c r="BD127" s="73"/>
      <c r="BE127" s="73"/>
      <c r="BF127" s="73"/>
      <c r="BG127" s="73"/>
      <c r="BH127" s="73"/>
      <c r="BI127" s="73"/>
      <c r="BJ127" s="73"/>
      <c r="BK127" s="72"/>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row>
    <row r="128" spans="1:103" s="70" customFormat="1" x14ac:dyDescent="0.25">
      <c r="A128" s="67"/>
      <c r="B128" s="219"/>
      <c r="D128" s="219"/>
      <c r="F128" s="219"/>
      <c r="H128" s="219"/>
      <c r="J128" s="219"/>
      <c r="L128" s="219"/>
      <c r="N128" s="219"/>
      <c r="P128" s="219"/>
      <c r="R128" s="219"/>
      <c r="T128" s="219"/>
      <c r="V128" s="219"/>
      <c r="X128" s="219"/>
      <c r="Z128" s="219"/>
      <c r="AB128" s="219"/>
      <c r="AD128" s="219"/>
      <c r="AF128" s="219"/>
      <c r="AH128" s="219"/>
      <c r="AJ128" s="219"/>
      <c r="AL128" s="219"/>
      <c r="AN128" s="219"/>
      <c r="AP128" s="219"/>
      <c r="AR128" s="219"/>
      <c r="AT128" s="219"/>
      <c r="AV128" s="219"/>
      <c r="AW128" s="71"/>
      <c r="AX128" s="72"/>
      <c r="AY128" s="73"/>
      <c r="AZ128" s="73"/>
      <c r="BA128" s="86"/>
      <c r="BB128" s="73"/>
      <c r="BC128" s="73"/>
      <c r="BD128" s="73"/>
      <c r="BE128" s="73"/>
      <c r="BF128" s="73"/>
      <c r="BG128" s="73"/>
      <c r="BH128" s="73"/>
      <c r="BI128" s="73"/>
      <c r="BJ128" s="73"/>
      <c r="BK128" s="72"/>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row>
    <row r="129" spans="1:103" s="70" customFormat="1" x14ac:dyDescent="0.25">
      <c r="A129" s="67"/>
      <c r="B129" s="219"/>
      <c r="D129" s="219"/>
      <c r="F129" s="219"/>
      <c r="H129" s="219"/>
      <c r="J129" s="219"/>
      <c r="L129" s="219"/>
      <c r="N129" s="219"/>
      <c r="P129" s="219"/>
      <c r="R129" s="219"/>
      <c r="T129" s="219"/>
      <c r="V129" s="219"/>
      <c r="X129" s="219"/>
      <c r="Z129" s="219"/>
      <c r="AB129" s="219"/>
      <c r="AD129" s="219"/>
      <c r="AF129" s="219"/>
      <c r="AH129" s="219"/>
      <c r="AJ129" s="219"/>
      <c r="AL129" s="219"/>
      <c r="AN129" s="219"/>
      <c r="AP129" s="219"/>
      <c r="AR129" s="219"/>
      <c r="AT129" s="219"/>
      <c r="AV129" s="219"/>
      <c r="AW129" s="71"/>
      <c r="AX129" s="72"/>
      <c r="AY129" s="73"/>
      <c r="AZ129" s="73"/>
      <c r="BA129" s="86"/>
      <c r="BB129" s="73"/>
      <c r="BC129" s="73"/>
      <c r="BD129" s="73"/>
      <c r="BE129" s="73"/>
      <c r="BF129" s="73"/>
      <c r="BG129" s="73"/>
      <c r="BH129" s="73"/>
      <c r="BI129" s="73"/>
      <c r="BJ129" s="73"/>
      <c r="BK129" s="72"/>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row>
    <row r="130" spans="1:103" s="70" customFormat="1" x14ac:dyDescent="0.25">
      <c r="A130" s="67"/>
      <c r="B130" s="219"/>
      <c r="D130" s="219"/>
      <c r="F130" s="219"/>
      <c r="H130" s="219"/>
      <c r="J130" s="219"/>
      <c r="L130" s="219"/>
      <c r="N130" s="219"/>
      <c r="P130" s="219"/>
      <c r="R130" s="219"/>
      <c r="T130" s="219"/>
      <c r="V130" s="219"/>
      <c r="X130" s="219"/>
      <c r="Z130" s="219"/>
      <c r="AB130" s="219"/>
      <c r="AD130" s="219"/>
      <c r="AF130" s="219"/>
      <c r="AH130" s="219"/>
      <c r="AJ130" s="219"/>
      <c r="AL130" s="219"/>
      <c r="AN130" s="219"/>
      <c r="AP130" s="219"/>
      <c r="AR130" s="219"/>
      <c r="AT130" s="219"/>
      <c r="AV130" s="219"/>
      <c r="AW130" s="71"/>
      <c r="AX130" s="72"/>
      <c r="AY130" s="73"/>
      <c r="AZ130" s="73"/>
      <c r="BA130" s="86"/>
      <c r="BB130" s="73"/>
      <c r="BC130" s="73"/>
      <c r="BD130" s="73"/>
      <c r="BE130" s="73"/>
      <c r="BF130" s="73"/>
      <c r="BG130" s="73"/>
      <c r="BH130" s="73"/>
      <c r="BI130" s="73"/>
      <c r="BJ130" s="73"/>
      <c r="BK130" s="72"/>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row>
    <row r="131" spans="1:103" s="70" customFormat="1" x14ac:dyDescent="0.25">
      <c r="A131" s="67"/>
      <c r="B131" s="219"/>
      <c r="D131" s="219"/>
      <c r="F131" s="219"/>
      <c r="H131" s="219"/>
      <c r="J131" s="219"/>
      <c r="L131" s="219"/>
      <c r="N131" s="219"/>
      <c r="P131" s="219"/>
      <c r="R131" s="219"/>
      <c r="T131" s="219"/>
      <c r="V131" s="219"/>
      <c r="X131" s="219"/>
      <c r="Z131" s="219"/>
      <c r="AB131" s="219"/>
      <c r="AD131" s="219"/>
      <c r="AF131" s="219"/>
      <c r="AH131" s="219"/>
      <c r="AJ131" s="219"/>
      <c r="AL131" s="219"/>
      <c r="AN131" s="219"/>
      <c r="AP131" s="219"/>
      <c r="AR131" s="219"/>
      <c r="AT131" s="219"/>
      <c r="AV131" s="219"/>
      <c r="AW131" s="71"/>
      <c r="AX131" s="72"/>
      <c r="AY131" s="73"/>
      <c r="AZ131" s="73"/>
      <c r="BA131" s="86"/>
      <c r="BB131" s="73"/>
      <c r="BC131" s="73"/>
      <c r="BD131" s="73"/>
      <c r="BE131" s="73"/>
      <c r="BF131" s="73"/>
      <c r="BG131" s="73"/>
      <c r="BH131" s="73"/>
      <c r="BI131" s="73"/>
      <c r="BJ131" s="73"/>
      <c r="BK131" s="72"/>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row>
    <row r="132" spans="1:103" s="70" customFormat="1" x14ac:dyDescent="0.25">
      <c r="A132" s="67"/>
      <c r="B132" s="219"/>
      <c r="D132" s="219"/>
      <c r="F132" s="219"/>
      <c r="H132" s="219"/>
      <c r="J132" s="219"/>
      <c r="L132" s="219"/>
      <c r="N132" s="219"/>
      <c r="P132" s="219"/>
      <c r="R132" s="219"/>
      <c r="T132" s="219"/>
      <c r="V132" s="219"/>
      <c r="X132" s="219"/>
      <c r="Z132" s="219"/>
      <c r="AB132" s="219"/>
      <c r="AD132" s="219"/>
      <c r="AF132" s="219"/>
      <c r="AH132" s="219"/>
      <c r="AJ132" s="219"/>
      <c r="AL132" s="219"/>
      <c r="AN132" s="219"/>
      <c r="AP132" s="219"/>
      <c r="AR132" s="219"/>
      <c r="AT132" s="219"/>
      <c r="AV132" s="219"/>
      <c r="AW132" s="71"/>
      <c r="AX132" s="72"/>
      <c r="AY132" s="73"/>
      <c r="AZ132" s="73"/>
      <c r="BA132" s="86"/>
      <c r="BB132" s="73"/>
      <c r="BC132" s="73"/>
      <c r="BD132" s="73"/>
      <c r="BE132" s="73"/>
      <c r="BF132" s="73"/>
      <c r="BG132" s="73"/>
      <c r="BH132" s="73"/>
      <c r="BI132" s="73"/>
      <c r="BJ132" s="73"/>
      <c r="BK132" s="72"/>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row>
    <row r="133" spans="1:103" s="70" customFormat="1" x14ac:dyDescent="0.25">
      <c r="A133" s="67"/>
      <c r="B133" s="219"/>
      <c r="D133" s="219"/>
      <c r="F133" s="219"/>
      <c r="H133" s="219"/>
      <c r="J133" s="219"/>
      <c r="L133" s="219"/>
      <c r="N133" s="219"/>
      <c r="P133" s="219"/>
      <c r="R133" s="219"/>
      <c r="T133" s="219"/>
      <c r="V133" s="219"/>
      <c r="X133" s="219"/>
      <c r="Z133" s="219"/>
      <c r="AB133" s="219"/>
      <c r="AD133" s="219"/>
      <c r="AF133" s="219"/>
      <c r="AH133" s="219"/>
      <c r="AJ133" s="219"/>
      <c r="AL133" s="219"/>
      <c r="AN133" s="219"/>
      <c r="AP133" s="219"/>
      <c r="AR133" s="219"/>
      <c r="AT133" s="219"/>
      <c r="AV133" s="219"/>
      <c r="AW133" s="71"/>
      <c r="AX133" s="72"/>
      <c r="AY133" s="73"/>
      <c r="AZ133" s="73"/>
      <c r="BA133" s="86"/>
      <c r="BB133" s="73"/>
      <c r="BC133" s="73"/>
      <c r="BD133" s="73"/>
      <c r="BE133" s="73"/>
      <c r="BF133" s="73"/>
      <c r="BG133" s="73"/>
      <c r="BH133" s="73"/>
      <c r="BI133" s="73"/>
      <c r="BJ133" s="73"/>
      <c r="BK133" s="72"/>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row>
    <row r="134" spans="1:103" s="70" customFormat="1" x14ac:dyDescent="0.25">
      <c r="A134" s="67"/>
      <c r="B134" s="219"/>
      <c r="D134" s="219"/>
      <c r="F134" s="219"/>
      <c r="H134" s="219"/>
      <c r="J134" s="219"/>
      <c r="L134" s="219"/>
      <c r="N134" s="219"/>
      <c r="P134" s="219"/>
      <c r="R134" s="219"/>
      <c r="T134" s="219"/>
      <c r="V134" s="219"/>
      <c r="X134" s="219"/>
      <c r="Z134" s="219"/>
      <c r="AB134" s="219"/>
      <c r="AD134" s="219"/>
      <c r="AF134" s="219"/>
      <c r="AH134" s="219"/>
      <c r="AJ134" s="219"/>
      <c r="AL134" s="219"/>
      <c r="AN134" s="219"/>
      <c r="AP134" s="219"/>
      <c r="AR134" s="219"/>
      <c r="AT134" s="219"/>
      <c r="AV134" s="219"/>
      <c r="AW134" s="71"/>
      <c r="AX134" s="72"/>
      <c r="AY134" s="73"/>
      <c r="AZ134" s="73"/>
      <c r="BA134" s="86"/>
      <c r="BB134" s="73"/>
      <c r="BC134" s="73"/>
      <c r="BD134" s="73"/>
      <c r="BE134" s="73"/>
      <c r="BF134" s="73"/>
      <c r="BG134" s="73"/>
      <c r="BH134" s="73"/>
      <c r="BI134" s="73"/>
      <c r="BJ134" s="73"/>
      <c r="BK134" s="72"/>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row>
    <row r="135" spans="1:103" s="70" customFormat="1" x14ac:dyDescent="0.25">
      <c r="A135" s="67"/>
      <c r="B135" s="219"/>
      <c r="D135" s="219"/>
      <c r="F135" s="219"/>
      <c r="H135" s="219"/>
      <c r="J135" s="219"/>
      <c r="L135" s="219"/>
      <c r="N135" s="219"/>
      <c r="P135" s="219"/>
      <c r="R135" s="219"/>
      <c r="T135" s="219"/>
      <c r="V135" s="219"/>
      <c r="X135" s="219"/>
      <c r="Z135" s="219"/>
      <c r="AB135" s="219"/>
      <c r="AD135" s="219"/>
      <c r="AF135" s="219"/>
      <c r="AH135" s="219"/>
      <c r="AJ135" s="219"/>
      <c r="AL135" s="219"/>
      <c r="AN135" s="219"/>
      <c r="AP135" s="219"/>
      <c r="AR135" s="219"/>
      <c r="AT135" s="219"/>
      <c r="AV135" s="219"/>
      <c r="AW135" s="71"/>
      <c r="AX135" s="72"/>
      <c r="AY135" s="73"/>
      <c r="AZ135" s="73"/>
      <c r="BA135" s="86"/>
      <c r="BB135" s="73"/>
      <c r="BC135" s="73"/>
      <c r="BD135" s="73"/>
      <c r="BE135" s="73"/>
      <c r="BF135" s="73"/>
      <c r="BG135" s="73"/>
      <c r="BH135" s="73"/>
      <c r="BI135" s="73"/>
      <c r="BJ135" s="73"/>
      <c r="BK135" s="72"/>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row>
    <row r="136" spans="1:103" s="70" customFormat="1" x14ac:dyDescent="0.25">
      <c r="A136" s="67"/>
      <c r="B136" s="219"/>
      <c r="D136" s="219"/>
      <c r="F136" s="219"/>
      <c r="H136" s="219"/>
      <c r="J136" s="219"/>
      <c r="L136" s="219"/>
      <c r="N136" s="219"/>
      <c r="P136" s="219"/>
      <c r="R136" s="219"/>
      <c r="T136" s="219"/>
      <c r="V136" s="219"/>
      <c r="X136" s="219"/>
      <c r="Z136" s="219"/>
      <c r="AB136" s="219"/>
      <c r="AD136" s="219"/>
      <c r="AF136" s="219"/>
      <c r="AH136" s="219"/>
      <c r="AJ136" s="219"/>
      <c r="AL136" s="219"/>
      <c r="AN136" s="219"/>
      <c r="AP136" s="219"/>
      <c r="AR136" s="219"/>
      <c r="AT136" s="219"/>
      <c r="AV136" s="219"/>
      <c r="AW136" s="71"/>
      <c r="AX136" s="72"/>
      <c r="AY136" s="73"/>
      <c r="AZ136" s="73"/>
      <c r="BA136" s="86"/>
      <c r="BB136" s="73"/>
      <c r="BC136" s="73"/>
      <c r="BD136" s="73"/>
      <c r="BE136" s="73"/>
      <c r="BF136" s="73"/>
      <c r="BG136" s="73"/>
      <c r="BH136" s="73"/>
      <c r="BI136" s="73"/>
      <c r="BJ136" s="73"/>
      <c r="BK136" s="72"/>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row>
    <row r="137" spans="1:103" s="70" customFormat="1" x14ac:dyDescent="0.25">
      <c r="A137" s="67"/>
      <c r="B137" s="219"/>
      <c r="D137" s="219"/>
      <c r="F137" s="219"/>
      <c r="H137" s="219"/>
      <c r="J137" s="219"/>
      <c r="L137" s="219"/>
      <c r="N137" s="219"/>
      <c r="P137" s="219"/>
      <c r="R137" s="219"/>
      <c r="T137" s="219"/>
      <c r="V137" s="219"/>
      <c r="X137" s="219"/>
      <c r="Z137" s="219"/>
      <c r="AB137" s="219"/>
      <c r="AD137" s="219"/>
      <c r="AF137" s="219"/>
      <c r="AH137" s="219"/>
      <c r="AJ137" s="219"/>
      <c r="AL137" s="219"/>
      <c r="AN137" s="219"/>
      <c r="AP137" s="219"/>
      <c r="AR137" s="219"/>
      <c r="AT137" s="219"/>
      <c r="AV137" s="219"/>
      <c r="AW137" s="71"/>
      <c r="AX137" s="72"/>
      <c r="AY137" s="73"/>
      <c r="AZ137" s="73"/>
      <c r="BA137" s="86"/>
      <c r="BB137" s="73"/>
      <c r="BC137" s="73"/>
      <c r="BD137" s="73"/>
      <c r="BE137" s="73"/>
      <c r="BF137" s="73"/>
      <c r="BG137" s="73"/>
      <c r="BH137" s="73"/>
      <c r="BI137" s="73"/>
      <c r="BJ137" s="73"/>
      <c r="BK137" s="72"/>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row>
    <row r="138" spans="1:103" s="70" customFormat="1" x14ac:dyDescent="0.25">
      <c r="A138" s="67"/>
      <c r="B138" s="219"/>
      <c r="D138" s="219"/>
      <c r="F138" s="219"/>
      <c r="H138" s="219"/>
      <c r="J138" s="219"/>
      <c r="L138" s="219"/>
      <c r="N138" s="219"/>
      <c r="P138" s="219"/>
      <c r="R138" s="219"/>
      <c r="T138" s="219"/>
      <c r="V138" s="219"/>
      <c r="X138" s="219"/>
      <c r="Z138" s="219"/>
      <c r="AB138" s="219"/>
      <c r="AD138" s="219"/>
      <c r="AF138" s="219"/>
      <c r="AH138" s="219"/>
      <c r="AJ138" s="219"/>
      <c r="AL138" s="219"/>
      <c r="AN138" s="219"/>
      <c r="AP138" s="219"/>
      <c r="AR138" s="219"/>
      <c r="AT138" s="219"/>
      <c r="AV138" s="219"/>
      <c r="AW138" s="71"/>
      <c r="AX138" s="72"/>
      <c r="AY138" s="73"/>
      <c r="AZ138" s="73"/>
      <c r="BA138" s="86"/>
      <c r="BB138" s="73"/>
      <c r="BC138" s="73"/>
      <c r="BD138" s="73"/>
      <c r="BE138" s="73"/>
      <c r="BF138" s="73"/>
      <c r="BG138" s="73"/>
      <c r="BH138" s="73"/>
      <c r="BI138" s="73"/>
      <c r="BJ138" s="73"/>
      <c r="BK138" s="72"/>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row>
    <row r="139" spans="1:103" s="70" customFormat="1" x14ac:dyDescent="0.25">
      <c r="A139" s="67"/>
      <c r="B139" s="219"/>
      <c r="D139" s="219"/>
      <c r="F139" s="219"/>
      <c r="H139" s="219"/>
      <c r="J139" s="219"/>
      <c r="L139" s="219"/>
      <c r="N139" s="219"/>
      <c r="P139" s="219"/>
      <c r="R139" s="219"/>
      <c r="T139" s="219"/>
      <c r="V139" s="219"/>
      <c r="X139" s="219"/>
      <c r="Z139" s="219"/>
      <c r="AB139" s="219"/>
      <c r="AD139" s="219"/>
      <c r="AF139" s="219"/>
      <c r="AH139" s="219"/>
      <c r="AJ139" s="219"/>
      <c r="AL139" s="219"/>
      <c r="AN139" s="219"/>
      <c r="AP139" s="219"/>
      <c r="AR139" s="219"/>
      <c r="AT139" s="219"/>
      <c r="AV139" s="219"/>
      <c r="AW139" s="71"/>
      <c r="AX139" s="72"/>
      <c r="AY139" s="73"/>
      <c r="AZ139" s="73"/>
      <c r="BA139" s="86"/>
      <c r="BB139" s="73"/>
      <c r="BC139" s="73"/>
      <c r="BD139" s="73"/>
      <c r="BE139" s="73"/>
      <c r="BF139" s="73"/>
      <c r="BG139" s="73"/>
      <c r="BH139" s="73"/>
      <c r="BI139" s="73"/>
      <c r="BJ139" s="73"/>
      <c r="BK139" s="72"/>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row>
    <row r="140" spans="1:103" s="70" customFormat="1" x14ac:dyDescent="0.25">
      <c r="A140" s="67"/>
      <c r="B140" s="219"/>
      <c r="D140" s="219"/>
      <c r="F140" s="219"/>
      <c r="H140" s="219"/>
      <c r="J140" s="219"/>
      <c r="L140" s="219"/>
      <c r="N140" s="219"/>
      <c r="P140" s="219"/>
      <c r="R140" s="219"/>
      <c r="T140" s="219"/>
      <c r="V140" s="219"/>
      <c r="X140" s="219"/>
      <c r="Z140" s="219"/>
      <c r="AB140" s="219"/>
      <c r="AD140" s="219"/>
      <c r="AF140" s="219"/>
      <c r="AH140" s="219"/>
      <c r="AJ140" s="219"/>
      <c r="AL140" s="219"/>
      <c r="AN140" s="219"/>
      <c r="AP140" s="219"/>
      <c r="AR140" s="219"/>
      <c r="AT140" s="219"/>
      <c r="AV140" s="219"/>
      <c r="AW140" s="71"/>
      <c r="AX140" s="72"/>
      <c r="AY140" s="73"/>
      <c r="AZ140" s="73"/>
      <c r="BA140" s="86"/>
      <c r="BB140" s="73"/>
      <c r="BC140" s="73"/>
      <c r="BD140" s="73"/>
      <c r="BE140" s="73"/>
      <c r="BF140" s="73"/>
      <c r="BG140" s="73"/>
      <c r="BH140" s="73"/>
      <c r="BI140" s="73"/>
      <c r="BJ140" s="73"/>
      <c r="BK140" s="72"/>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row>
    <row r="141" spans="1:103" s="70" customFormat="1" x14ac:dyDescent="0.25">
      <c r="A141" s="67"/>
      <c r="B141" s="219"/>
      <c r="D141" s="219"/>
      <c r="F141" s="219"/>
      <c r="H141" s="219"/>
      <c r="J141" s="219"/>
      <c r="L141" s="219"/>
      <c r="N141" s="219"/>
      <c r="P141" s="219"/>
      <c r="R141" s="219"/>
      <c r="T141" s="219"/>
      <c r="V141" s="219"/>
      <c r="X141" s="219"/>
      <c r="Z141" s="219"/>
      <c r="AB141" s="219"/>
      <c r="AD141" s="219"/>
      <c r="AF141" s="219"/>
      <c r="AH141" s="219"/>
      <c r="AJ141" s="219"/>
      <c r="AL141" s="219"/>
      <c r="AN141" s="219"/>
      <c r="AP141" s="219"/>
      <c r="AR141" s="219"/>
      <c r="AT141" s="219"/>
      <c r="AV141" s="219"/>
      <c r="AW141" s="71"/>
      <c r="AX141" s="72"/>
      <c r="AY141" s="73"/>
      <c r="AZ141" s="73"/>
      <c r="BA141" s="86"/>
      <c r="BB141" s="73"/>
      <c r="BC141" s="73"/>
      <c r="BD141" s="73"/>
      <c r="BE141" s="73"/>
      <c r="BF141" s="73"/>
      <c r="BG141" s="73"/>
      <c r="BH141" s="73"/>
      <c r="BI141" s="73"/>
      <c r="BJ141" s="73"/>
      <c r="BK141" s="72"/>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row>
    <row r="142" spans="1:103" s="70" customFormat="1" x14ac:dyDescent="0.25">
      <c r="A142" s="67"/>
      <c r="B142" s="219"/>
      <c r="D142" s="219"/>
      <c r="F142" s="219"/>
      <c r="H142" s="219"/>
      <c r="J142" s="219"/>
      <c r="L142" s="219"/>
      <c r="N142" s="219"/>
      <c r="P142" s="219"/>
      <c r="R142" s="219"/>
      <c r="T142" s="219"/>
      <c r="V142" s="219"/>
      <c r="X142" s="219"/>
      <c r="Z142" s="219"/>
      <c r="AB142" s="219"/>
      <c r="AD142" s="219"/>
      <c r="AF142" s="219"/>
      <c r="AH142" s="219"/>
      <c r="AJ142" s="219"/>
      <c r="AL142" s="219"/>
      <c r="AN142" s="219"/>
      <c r="AP142" s="219"/>
      <c r="AR142" s="219"/>
      <c r="AT142" s="219"/>
      <c r="AV142" s="219"/>
      <c r="AW142" s="71"/>
      <c r="AX142" s="72"/>
      <c r="AY142" s="73"/>
      <c r="AZ142" s="73"/>
      <c r="BA142" s="86"/>
      <c r="BB142" s="73"/>
      <c r="BC142" s="73"/>
      <c r="BD142" s="73"/>
      <c r="BE142" s="73"/>
      <c r="BF142" s="73"/>
      <c r="BG142" s="73"/>
      <c r="BH142" s="73"/>
      <c r="BI142" s="73"/>
      <c r="BJ142" s="73"/>
      <c r="BK142" s="72"/>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row>
    <row r="143" spans="1:103" s="70" customFormat="1" x14ac:dyDescent="0.25">
      <c r="A143" s="67"/>
      <c r="B143" s="219"/>
      <c r="D143" s="219"/>
      <c r="F143" s="219"/>
      <c r="H143" s="219"/>
      <c r="J143" s="219"/>
      <c r="L143" s="219"/>
      <c r="N143" s="219"/>
      <c r="P143" s="219"/>
      <c r="R143" s="219"/>
      <c r="T143" s="219"/>
      <c r="V143" s="219"/>
      <c r="X143" s="219"/>
      <c r="Z143" s="219"/>
      <c r="AB143" s="219"/>
      <c r="AD143" s="219"/>
      <c r="AF143" s="219"/>
      <c r="AH143" s="219"/>
      <c r="AJ143" s="219"/>
      <c r="AL143" s="219"/>
      <c r="AN143" s="219"/>
      <c r="AP143" s="219"/>
      <c r="AR143" s="219"/>
      <c r="AT143" s="219"/>
      <c r="AV143" s="219"/>
      <c r="AW143" s="71"/>
      <c r="AX143" s="72"/>
      <c r="AY143" s="73"/>
      <c r="AZ143" s="73"/>
      <c r="BA143" s="86"/>
      <c r="BB143" s="73"/>
      <c r="BC143" s="73"/>
      <c r="BD143" s="73"/>
      <c r="BE143" s="73"/>
      <c r="BF143" s="73"/>
      <c r="BG143" s="73"/>
      <c r="BH143" s="73"/>
      <c r="BI143" s="73"/>
      <c r="BJ143" s="73"/>
      <c r="BK143" s="72"/>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row>
    <row r="144" spans="1:103" s="70" customFormat="1" x14ac:dyDescent="0.25">
      <c r="A144" s="67"/>
      <c r="B144" s="219"/>
      <c r="D144" s="219"/>
      <c r="F144" s="219"/>
      <c r="H144" s="219"/>
      <c r="J144" s="219"/>
      <c r="L144" s="219"/>
      <c r="N144" s="219"/>
      <c r="P144" s="219"/>
      <c r="R144" s="219"/>
      <c r="T144" s="219"/>
      <c r="V144" s="219"/>
      <c r="X144" s="219"/>
      <c r="Z144" s="219"/>
      <c r="AB144" s="219"/>
      <c r="AD144" s="219"/>
      <c r="AF144" s="219"/>
      <c r="AH144" s="219"/>
      <c r="AJ144" s="219"/>
      <c r="AL144" s="219"/>
      <c r="AN144" s="219"/>
      <c r="AP144" s="219"/>
      <c r="AR144" s="219"/>
      <c r="AT144" s="219"/>
      <c r="AV144" s="219"/>
      <c r="AW144" s="71"/>
      <c r="AX144" s="72"/>
      <c r="AY144" s="73"/>
      <c r="AZ144" s="73"/>
      <c r="BA144" s="86"/>
      <c r="BB144" s="73"/>
      <c r="BC144" s="73"/>
      <c r="BD144" s="73"/>
      <c r="BE144" s="73"/>
      <c r="BF144" s="73"/>
      <c r="BG144" s="73"/>
      <c r="BH144" s="73"/>
      <c r="BI144" s="73"/>
      <c r="BJ144" s="73"/>
      <c r="BK144" s="72"/>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row>
    <row r="145" spans="1:103" s="70" customFormat="1" x14ac:dyDescent="0.25">
      <c r="A145" s="67"/>
      <c r="B145" s="219"/>
      <c r="D145" s="219"/>
      <c r="F145" s="219"/>
      <c r="H145" s="219"/>
      <c r="J145" s="219"/>
      <c r="L145" s="219"/>
      <c r="N145" s="219"/>
      <c r="P145" s="219"/>
      <c r="R145" s="219"/>
      <c r="T145" s="219"/>
      <c r="V145" s="219"/>
      <c r="X145" s="219"/>
      <c r="Z145" s="219"/>
      <c r="AB145" s="219"/>
      <c r="AD145" s="219"/>
      <c r="AF145" s="219"/>
      <c r="AH145" s="219"/>
      <c r="AJ145" s="219"/>
      <c r="AL145" s="219"/>
      <c r="AN145" s="219"/>
      <c r="AP145" s="219"/>
      <c r="AR145" s="219"/>
      <c r="AT145" s="219"/>
      <c r="AV145" s="219"/>
      <c r="AW145" s="71"/>
      <c r="AX145" s="72"/>
      <c r="AY145" s="73"/>
      <c r="AZ145" s="73"/>
      <c r="BA145" s="86"/>
      <c r="BB145" s="73"/>
      <c r="BC145" s="73"/>
      <c r="BD145" s="73"/>
      <c r="BE145" s="73"/>
      <c r="BF145" s="73"/>
      <c r="BG145" s="73"/>
      <c r="BH145" s="73"/>
      <c r="BI145" s="73"/>
      <c r="BJ145" s="73"/>
      <c r="BK145" s="72"/>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row>
    <row r="146" spans="1:103" s="70" customFormat="1" x14ac:dyDescent="0.25">
      <c r="A146" s="67"/>
      <c r="B146" s="219"/>
      <c r="D146" s="219"/>
      <c r="F146" s="219"/>
      <c r="H146" s="219"/>
      <c r="J146" s="219"/>
      <c r="L146" s="219"/>
      <c r="N146" s="219"/>
      <c r="P146" s="219"/>
      <c r="R146" s="219"/>
      <c r="T146" s="219"/>
      <c r="V146" s="219"/>
      <c r="X146" s="219"/>
      <c r="Z146" s="219"/>
      <c r="AB146" s="219"/>
      <c r="AD146" s="219"/>
      <c r="AF146" s="219"/>
      <c r="AH146" s="219"/>
      <c r="AJ146" s="219"/>
      <c r="AL146" s="219"/>
      <c r="AN146" s="219"/>
      <c r="AP146" s="219"/>
      <c r="AR146" s="219"/>
      <c r="AT146" s="219"/>
      <c r="AV146" s="219"/>
      <c r="AW146" s="71"/>
      <c r="AX146" s="72"/>
      <c r="AY146" s="73"/>
      <c r="AZ146" s="73"/>
      <c r="BA146" s="86"/>
      <c r="BB146" s="73"/>
      <c r="BC146" s="73"/>
      <c r="BD146" s="73"/>
      <c r="BE146" s="73"/>
      <c r="BF146" s="73"/>
      <c r="BG146" s="73"/>
      <c r="BH146" s="73"/>
      <c r="BI146" s="73"/>
      <c r="BJ146" s="73"/>
      <c r="BK146" s="72"/>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row>
    <row r="147" spans="1:103" s="70" customFormat="1" x14ac:dyDescent="0.25">
      <c r="A147" s="67"/>
      <c r="B147" s="219"/>
      <c r="D147" s="219"/>
      <c r="F147" s="219"/>
      <c r="H147" s="219"/>
      <c r="J147" s="219"/>
      <c r="L147" s="219"/>
      <c r="N147" s="219"/>
      <c r="P147" s="219"/>
      <c r="R147" s="219"/>
      <c r="T147" s="219"/>
      <c r="V147" s="219"/>
      <c r="X147" s="219"/>
      <c r="Z147" s="219"/>
      <c r="AB147" s="219"/>
      <c r="AD147" s="219"/>
      <c r="AF147" s="219"/>
      <c r="AH147" s="219"/>
      <c r="AJ147" s="219"/>
      <c r="AL147" s="219"/>
      <c r="AN147" s="219"/>
      <c r="AP147" s="219"/>
      <c r="AR147" s="219"/>
      <c r="AT147" s="219"/>
      <c r="AV147" s="219"/>
      <c r="AW147" s="71"/>
      <c r="AX147" s="72"/>
      <c r="AY147" s="73"/>
      <c r="AZ147" s="73"/>
      <c r="BA147" s="86"/>
      <c r="BB147" s="73"/>
      <c r="BC147" s="73"/>
      <c r="BD147" s="73"/>
      <c r="BE147" s="73"/>
      <c r="BF147" s="73"/>
      <c r="BG147" s="73"/>
      <c r="BH147" s="73"/>
      <c r="BI147" s="73"/>
      <c r="BJ147" s="73"/>
      <c r="BK147" s="72"/>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row>
    <row r="148" spans="1:103" s="70" customFormat="1" x14ac:dyDescent="0.25">
      <c r="A148" s="67"/>
      <c r="B148" s="219"/>
      <c r="D148" s="219"/>
      <c r="F148" s="219"/>
      <c r="H148" s="219"/>
      <c r="J148" s="219"/>
      <c r="L148" s="219"/>
      <c r="N148" s="219"/>
      <c r="P148" s="219"/>
      <c r="R148" s="219"/>
      <c r="T148" s="219"/>
      <c r="V148" s="219"/>
      <c r="X148" s="219"/>
      <c r="Z148" s="219"/>
      <c r="AB148" s="219"/>
      <c r="AD148" s="219"/>
      <c r="AF148" s="219"/>
      <c r="AH148" s="219"/>
      <c r="AJ148" s="219"/>
      <c r="AL148" s="219"/>
      <c r="AN148" s="219"/>
      <c r="AP148" s="219"/>
      <c r="AR148" s="219"/>
      <c r="AT148" s="219"/>
      <c r="AV148" s="219"/>
      <c r="AW148" s="71"/>
      <c r="AX148" s="72"/>
      <c r="AY148" s="73"/>
      <c r="AZ148" s="73"/>
      <c r="BA148" s="86"/>
      <c r="BB148" s="73"/>
      <c r="BC148" s="73"/>
      <c r="BD148" s="73"/>
      <c r="BE148" s="73"/>
      <c r="BF148" s="73"/>
      <c r="BG148" s="73"/>
      <c r="BH148" s="73"/>
      <c r="BI148" s="73"/>
      <c r="BJ148" s="73"/>
      <c r="BK148" s="72"/>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row>
    <row r="149" spans="1:103" s="70" customFormat="1" x14ac:dyDescent="0.25">
      <c r="A149" s="67"/>
      <c r="B149" s="219"/>
      <c r="D149" s="219"/>
      <c r="F149" s="219"/>
      <c r="H149" s="219"/>
      <c r="J149" s="219"/>
      <c r="L149" s="219"/>
      <c r="N149" s="219"/>
      <c r="P149" s="219"/>
      <c r="R149" s="219"/>
      <c r="T149" s="219"/>
      <c r="V149" s="219"/>
      <c r="X149" s="219"/>
      <c r="Z149" s="219"/>
      <c r="AB149" s="219"/>
      <c r="AD149" s="219"/>
      <c r="AF149" s="219"/>
      <c r="AH149" s="219"/>
      <c r="AJ149" s="219"/>
      <c r="AL149" s="219"/>
      <c r="AN149" s="219"/>
      <c r="AP149" s="219"/>
      <c r="AR149" s="219"/>
      <c r="AT149" s="219"/>
      <c r="AV149" s="219"/>
      <c r="AW149" s="71"/>
      <c r="AX149" s="72"/>
      <c r="AY149" s="73"/>
      <c r="AZ149" s="73"/>
      <c r="BA149" s="86"/>
      <c r="BB149" s="73"/>
      <c r="BC149" s="73"/>
      <c r="BD149" s="73"/>
      <c r="BE149" s="73"/>
      <c r="BF149" s="73"/>
      <c r="BG149" s="73"/>
      <c r="BH149" s="73"/>
      <c r="BI149" s="73"/>
      <c r="BJ149" s="73"/>
      <c r="BK149" s="72"/>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row>
    <row r="150" spans="1:103" s="70" customFormat="1" x14ac:dyDescent="0.25">
      <c r="A150" s="67"/>
      <c r="B150" s="219"/>
      <c r="D150" s="219"/>
      <c r="F150" s="219"/>
      <c r="H150" s="219"/>
      <c r="J150" s="219"/>
      <c r="L150" s="219"/>
      <c r="N150" s="219"/>
      <c r="P150" s="219"/>
      <c r="R150" s="219"/>
      <c r="T150" s="219"/>
      <c r="V150" s="219"/>
      <c r="X150" s="219"/>
      <c r="Z150" s="219"/>
      <c r="AB150" s="219"/>
      <c r="AD150" s="219"/>
      <c r="AF150" s="219"/>
      <c r="AH150" s="219"/>
      <c r="AJ150" s="219"/>
      <c r="AL150" s="219"/>
      <c r="AN150" s="219"/>
      <c r="AP150" s="219"/>
      <c r="AR150" s="219"/>
      <c r="AT150" s="219"/>
      <c r="AV150" s="219"/>
      <c r="AW150" s="71"/>
      <c r="AX150" s="72"/>
      <c r="AY150" s="73"/>
      <c r="AZ150" s="73"/>
      <c r="BA150" s="86"/>
      <c r="BB150" s="73"/>
      <c r="BC150" s="73"/>
      <c r="BD150" s="73"/>
      <c r="BE150" s="73"/>
      <c r="BF150" s="73"/>
      <c r="BG150" s="73"/>
      <c r="BH150" s="73"/>
      <c r="BI150" s="73"/>
      <c r="BJ150" s="73"/>
      <c r="BK150" s="72"/>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row>
    <row r="151" spans="1:103" s="70" customFormat="1" x14ac:dyDescent="0.25">
      <c r="A151" s="67"/>
      <c r="B151" s="219"/>
      <c r="D151" s="219"/>
      <c r="F151" s="219"/>
      <c r="H151" s="219"/>
      <c r="J151" s="219"/>
      <c r="L151" s="219"/>
      <c r="N151" s="219"/>
      <c r="P151" s="219"/>
      <c r="R151" s="219"/>
      <c r="T151" s="219"/>
      <c r="V151" s="219"/>
      <c r="X151" s="219"/>
      <c r="Z151" s="219"/>
      <c r="AB151" s="219"/>
      <c r="AD151" s="219"/>
      <c r="AF151" s="219"/>
      <c r="AH151" s="219"/>
      <c r="AJ151" s="219"/>
      <c r="AL151" s="219"/>
      <c r="AN151" s="219"/>
      <c r="AP151" s="219"/>
      <c r="AR151" s="219"/>
      <c r="AT151" s="219"/>
      <c r="AV151" s="219"/>
      <c r="AW151" s="71"/>
      <c r="AX151" s="72"/>
      <c r="AY151" s="73"/>
      <c r="AZ151" s="73"/>
      <c r="BA151" s="86"/>
      <c r="BB151" s="73"/>
      <c r="BC151" s="73"/>
      <c r="BD151" s="73"/>
      <c r="BE151" s="73"/>
      <c r="BF151" s="73"/>
      <c r="BG151" s="73"/>
      <c r="BH151" s="73"/>
      <c r="BI151" s="73"/>
      <c r="BJ151" s="73"/>
      <c r="BK151" s="72"/>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row>
    <row r="152" spans="1:103" s="70" customFormat="1" x14ac:dyDescent="0.25">
      <c r="A152" s="67"/>
      <c r="B152" s="219"/>
      <c r="D152" s="219"/>
      <c r="F152" s="219"/>
      <c r="H152" s="219"/>
      <c r="J152" s="219"/>
      <c r="L152" s="219"/>
      <c r="N152" s="219"/>
      <c r="P152" s="219"/>
      <c r="R152" s="219"/>
      <c r="T152" s="219"/>
      <c r="V152" s="219"/>
      <c r="X152" s="219"/>
      <c r="Z152" s="219"/>
      <c r="AB152" s="219"/>
      <c r="AD152" s="219"/>
      <c r="AF152" s="219"/>
      <c r="AH152" s="219"/>
      <c r="AJ152" s="219"/>
      <c r="AL152" s="219"/>
      <c r="AN152" s="219"/>
      <c r="AP152" s="219"/>
      <c r="AR152" s="219"/>
      <c r="AT152" s="219"/>
      <c r="AV152" s="219"/>
      <c r="AW152" s="71"/>
      <c r="AX152" s="72"/>
      <c r="AY152" s="73"/>
      <c r="AZ152" s="73"/>
      <c r="BA152" s="86"/>
      <c r="BB152" s="73"/>
      <c r="BC152" s="73"/>
      <c r="BD152" s="73"/>
      <c r="BE152" s="73"/>
      <c r="BF152" s="73"/>
      <c r="BG152" s="73"/>
      <c r="BH152" s="73"/>
      <c r="BI152" s="73"/>
      <c r="BJ152" s="73"/>
      <c r="BK152" s="72"/>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row>
    <row r="153" spans="1:103" s="70" customFormat="1" x14ac:dyDescent="0.25">
      <c r="A153" s="67"/>
      <c r="B153" s="219"/>
      <c r="D153" s="219"/>
      <c r="F153" s="219"/>
      <c r="H153" s="219"/>
      <c r="J153" s="219"/>
      <c r="L153" s="219"/>
      <c r="N153" s="219"/>
      <c r="P153" s="219"/>
      <c r="R153" s="219"/>
      <c r="T153" s="219"/>
      <c r="V153" s="219"/>
      <c r="X153" s="219"/>
      <c r="Z153" s="219"/>
      <c r="AB153" s="219"/>
      <c r="AD153" s="219"/>
      <c r="AF153" s="219"/>
      <c r="AH153" s="219"/>
      <c r="AJ153" s="219"/>
      <c r="AL153" s="219"/>
      <c r="AN153" s="219"/>
      <c r="AP153" s="219"/>
      <c r="AR153" s="219"/>
      <c r="AT153" s="219"/>
      <c r="AV153" s="219"/>
      <c r="AW153" s="71"/>
      <c r="AX153" s="72"/>
      <c r="AY153" s="73"/>
      <c r="AZ153" s="73"/>
      <c r="BA153" s="86"/>
      <c r="BB153" s="73"/>
      <c r="BC153" s="73"/>
      <c r="BD153" s="73"/>
      <c r="BE153" s="73"/>
      <c r="BF153" s="73"/>
      <c r="BG153" s="73"/>
      <c r="BH153" s="73"/>
      <c r="BI153" s="73"/>
      <c r="BJ153" s="73"/>
      <c r="BK153" s="72"/>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row>
    <row r="154" spans="1:103" s="70" customFormat="1" x14ac:dyDescent="0.25">
      <c r="A154" s="67"/>
      <c r="B154" s="219"/>
      <c r="D154" s="219"/>
      <c r="F154" s="219"/>
      <c r="H154" s="219"/>
      <c r="J154" s="219"/>
      <c r="L154" s="219"/>
      <c r="N154" s="219"/>
      <c r="P154" s="219"/>
      <c r="R154" s="219"/>
      <c r="T154" s="219"/>
      <c r="V154" s="219"/>
      <c r="X154" s="219"/>
      <c r="Z154" s="219"/>
      <c r="AB154" s="219"/>
      <c r="AD154" s="219"/>
      <c r="AF154" s="219"/>
      <c r="AH154" s="219"/>
      <c r="AJ154" s="219"/>
      <c r="AL154" s="219"/>
      <c r="AN154" s="219"/>
      <c r="AP154" s="219"/>
      <c r="AR154" s="219"/>
      <c r="AT154" s="219"/>
      <c r="AV154" s="219"/>
      <c r="AW154" s="71"/>
      <c r="AX154" s="72"/>
      <c r="AY154" s="73"/>
      <c r="AZ154" s="73"/>
      <c r="BA154" s="86"/>
      <c r="BB154" s="73"/>
      <c r="BC154" s="73"/>
      <c r="BD154" s="73"/>
      <c r="BE154" s="73"/>
      <c r="BF154" s="73"/>
      <c r="BG154" s="73"/>
      <c r="BH154" s="73"/>
      <c r="BI154" s="73"/>
      <c r="BJ154" s="73"/>
      <c r="BK154" s="72"/>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row>
    <row r="155" spans="1:103" s="70" customFormat="1" x14ac:dyDescent="0.25">
      <c r="A155" s="67"/>
      <c r="B155" s="219"/>
      <c r="D155" s="219"/>
      <c r="F155" s="219"/>
      <c r="H155" s="219"/>
      <c r="J155" s="219"/>
      <c r="L155" s="219"/>
      <c r="N155" s="219"/>
      <c r="P155" s="219"/>
      <c r="R155" s="219"/>
      <c r="T155" s="219"/>
      <c r="V155" s="219"/>
      <c r="X155" s="219"/>
      <c r="Z155" s="219"/>
      <c r="AB155" s="219"/>
      <c r="AD155" s="219"/>
      <c r="AF155" s="219"/>
      <c r="AH155" s="219"/>
      <c r="AJ155" s="219"/>
      <c r="AL155" s="219"/>
      <c r="AN155" s="219"/>
      <c r="AP155" s="219"/>
      <c r="AR155" s="219"/>
      <c r="AT155" s="219"/>
      <c r="AV155" s="219"/>
      <c r="AW155" s="71"/>
      <c r="AX155" s="72"/>
      <c r="AY155" s="73"/>
      <c r="AZ155" s="73"/>
      <c r="BA155" s="86"/>
      <c r="BB155" s="73"/>
      <c r="BC155" s="73"/>
      <c r="BD155" s="73"/>
      <c r="BE155" s="73"/>
      <c r="BF155" s="73"/>
      <c r="BG155" s="73"/>
      <c r="BH155" s="73"/>
      <c r="BI155" s="73"/>
      <c r="BJ155" s="73"/>
      <c r="BK155" s="72"/>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row>
    <row r="156" spans="1:103" s="70" customFormat="1" x14ac:dyDescent="0.25">
      <c r="A156" s="67"/>
      <c r="B156" s="219"/>
      <c r="D156" s="219"/>
      <c r="F156" s="219"/>
      <c r="H156" s="219"/>
      <c r="J156" s="219"/>
      <c r="L156" s="219"/>
      <c r="N156" s="219"/>
      <c r="P156" s="219"/>
      <c r="R156" s="219"/>
      <c r="T156" s="219"/>
      <c r="V156" s="219"/>
      <c r="X156" s="219"/>
      <c r="Z156" s="219"/>
      <c r="AB156" s="219"/>
      <c r="AD156" s="219"/>
      <c r="AF156" s="219"/>
      <c r="AH156" s="219"/>
      <c r="AJ156" s="219"/>
      <c r="AL156" s="219"/>
      <c r="AN156" s="219"/>
      <c r="AP156" s="219"/>
      <c r="AR156" s="219"/>
      <c r="AT156" s="219"/>
      <c r="AV156" s="219"/>
      <c r="AW156" s="71"/>
      <c r="AX156" s="72"/>
      <c r="AY156" s="73"/>
      <c r="AZ156" s="73"/>
      <c r="BA156" s="86"/>
      <c r="BB156" s="73"/>
      <c r="BC156" s="73"/>
      <c r="BD156" s="73"/>
      <c r="BE156" s="73"/>
      <c r="BF156" s="73"/>
      <c r="BG156" s="73"/>
      <c r="BH156" s="73"/>
      <c r="BI156" s="73"/>
      <c r="BJ156" s="73"/>
      <c r="BK156" s="72"/>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row>
    <row r="157" spans="1:103" s="70" customFormat="1" x14ac:dyDescent="0.25">
      <c r="A157" s="67"/>
      <c r="B157" s="219"/>
      <c r="D157" s="219"/>
      <c r="F157" s="219"/>
      <c r="H157" s="219"/>
      <c r="J157" s="219"/>
      <c r="L157" s="219"/>
      <c r="N157" s="219"/>
      <c r="P157" s="219"/>
      <c r="R157" s="219"/>
      <c r="T157" s="219"/>
      <c r="V157" s="219"/>
      <c r="X157" s="219"/>
      <c r="Z157" s="219"/>
      <c r="AB157" s="219"/>
      <c r="AD157" s="219"/>
      <c r="AF157" s="219"/>
      <c r="AH157" s="219"/>
      <c r="AJ157" s="219"/>
      <c r="AL157" s="219"/>
      <c r="AN157" s="219"/>
      <c r="AP157" s="219"/>
      <c r="AR157" s="219"/>
      <c r="AT157" s="219"/>
      <c r="AV157" s="219"/>
      <c r="AW157" s="71"/>
      <c r="AX157" s="72"/>
      <c r="AY157" s="73"/>
      <c r="AZ157" s="73"/>
      <c r="BA157" s="86"/>
      <c r="BB157" s="73"/>
      <c r="BC157" s="73"/>
      <c r="BD157" s="73"/>
      <c r="BE157" s="73"/>
      <c r="BF157" s="73"/>
      <c r="BG157" s="73"/>
      <c r="BH157" s="73"/>
      <c r="BI157" s="73"/>
      <c r="BJ157" s="73"/>
      <c r="BK157" s="72"/>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row>
    <row r="158" spans="1:103" s="70" customFormat="1" x14ac:dyDescent="0.25">
      <c r="A158" s="67"/>
      <c r="B158" s="219"/>
      <c r="D158" s="219"/>
      <c r="F158" s="219"/>
      <c r="H158" s="219"/>
      <c r="J158" s="219"/>
      <c r="L158" s="219"/>
      <c r="N158" s="219"/>
      <c r="P158" s="219"/>
      <c r="R158" s="219"/>
      <c r="T158" s="219"/>
      <c r="V158" s="219"/>
      <c r="X158" s="219"/>
      <c r="Z158" s="219"/>
      <c r="AB158" s="219"/>
      <c r="AD158" s="219"/>
      <c r="AF158" s="219"/>
      <c r="AH158" s="219"/>
      <c r="AJ158" s="219"/>
      <c r="AL158" s="219"/>
      <c r="AN158" s="219"/>
      <c r="AP158" s="219"/>
      <c r="AR158" s="219"/>
      <c r="AT158" s="219"/>
      <c r="AV158" s="219"/>
      <c r="AW158" s="71"/>
      <c r="AX158" s="72"/>
      <c r="AY158" s="73"/>
      <c r="AZ158" s="73"/>
      <c r="BA158" s="86"/>
      <c r="BB158" s="73"/>
      <c r="BC158" s="73"/>
      <c r="BD158" s="73"/>
      <c r="BE158" s="73"/>
      <c r="BF158" s="73"/>
      <c r="BG158" s="73"/>
      <c r="BH158" s="73"/>
      <c r="BI158" s="73"/>
      <c r="BJ158" s="73"/>
      <c r="BK158" s="72"/>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row>
    <row r="159" spans="1:103" s="70" customFormat="1" x14ac:dyDescent="0.25">
      <c r="A159" s="67"/>
      <c r="B159" s="219"/>
      <c r="D159" s="219"/>
      <c r="F159" s="219"/>
      <c r="H159" s="219"/>
      <c r="J159" s="219"/>
      <c r="L159" s="219"/>
      <c r="N159" s="219"/>
      <c r="P159" s="219"/>
      <c r="R159" s="219"/>
      <c r="T159" s="219"/>
      <c r="V159" s="219"/>
      <c r="X159" s="219"/>
      <c r="Z159" s="219"/>
      <c r="AB159" s="219"/>
      <c r="AD159" s="219"/>
      <c r="AF159" s="219"/>
      <c r="AH159" s="219"/>
      <c r="AJ159" s="219"/>
      <c r="AL159" s="219"/>
      <c r="AN159" s="219"/>
      <c r="AP159" s="219"/>
      <c r="AR159" s="219"/>
      <c r="AT159" s="219"/>
      <c r="AV159" s="219"/>
      <c r="AW159" s="71"/>
      <c r="AX159" s="72"/>
      <c r="AY159" s="73"/>
      <c r="AZ159" s="73"/>
      <c r="BA159" s="86"/>
      <c r="BB159" s="73"/>
      <c r="BC159" s="73"/>
      <c r="BD159" s="73"/>
      <c r="BE159" s="73"/>
      <c r="BF159" s="73"/>
      <c r="BG159" s="73"/>
      <c r="BH159" s="73"/>
      <c r="BI159" s="73"/>
      <c r="BJ159" s="73"/>
      <c r="BK159" s="72"/>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row>
    <row r="160" spans="1:103" s="70" customFormat="1" x14ac:dyDescent="0.25">
      <c r="A160" s="67"/>
      <c r="B160" s="219"/>
      <c r="D160" s="219"/>
      <c r="F160" s="219"/>
      <c r="H160" s="219"/>
      <c r="J160" s="219"/>
      <c r="L160" s="219"/>
      <c r="N160" s="219"/>
      <c r="P160" s="219"/>
      <c r="R160" s="219"/>
      <c r="T160" s="219"/>
      <c r="V160" s="219"/>
      <c r="X160" s="219"/>
      <c r="Z160" s="219"/>
      <c r="AB160" s="219"/>
      <c r="AD160" s="219"/>
      <c r="AF160" s="219"/>
      <c r="AH160" s="219"/>
      <c r="AJ160" s="219"/>
      <c r="AL160" s="219"/>
      <c r="AN160" s="219"/>
      <c r="AP160" s="219"/>
      <c r="AR160" s="219"/>
      <c r="AT160" s="219"/>
      <c r="AV160" s="219"/>
      <c r="AW160" s="71"/>
      <c r="AX160" s="72"/>
      <c r="AY160" s="73"/>
      <c r="AZ160" s="73"/>
      <c r="BA160" s="86"/>
      <c r="BB160" s="73"/>
      <c r="BC160" s="73"/>
      <c r="BD160" s="73"/>
      <c r="BE160" s="73"/>
      <c r="BF160" s="73"/>
      <c r="BG160" s="73"/>
      <c r="BH160" s="73"/>
      <c r="BI160" s="73"/>
      <c r="BJ160" s="73"/>
      <c r="BK160" s="72"/>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row>
    <row r="161" spans="1:103" s="70" customFormat="1" x14ac:dyDescent="0.25">
      <c r="A161" s="67"/>
      <c r="B161" s="219"/>
      <c r="D161" s="219"/>
      <c r="F161" s="219"/>
      <c r="H161" s="219"/>
      <c r="J161" s="219"/>
      <c r="L161" s="219"/>
      <c r="N161" s="219"/>
      <c r="P161" s="219"/>
      <c r="R161" s="219"/>
      <c r="T161" s="219"/>
      <c r="V161" s="219"/>
      <c r="X161" s="219"/>
      <c r="Z161" s="219"/>
      <c r="AB161" s="219"/>
      <c r="AD161" s="219"/>
      <c r="AF161" s="219"/>
      <c r="AH161" s="219"/>
      <c r="AJ161" s="219"/>
      <c r="AL161" s="219"/>
      <c r="AN161" s="219"/>
      <c r="AP161" s="219"/>
      <c r="AR161" s="219"/>
      <c r="AT161" s="219"/>
      <c r="AV161" s="219"/>
      <c r="AW161" s="71"/>
      <c r="AX161" s="72"/>
      <c r="AY161" s="73"/>
      <c r="AZ161" s="73"/>
      <c r="BA161" s="86"/>
      <c r="BB161" s="73"/>
      <c r="BC161" s="73"/>
      <c r="BD161" s="73"/>
      <c r="BE161" s="73"/>
      <c r="BF161" s="73"/>
      <c r="BG161" s="73"/>
      <c r="BH161" s="73"/>
      <c r="BI161" s="73"/>
      <c r="BJ161" s="73"/>
      <c r="BK161" s="72"/>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row>
    <row r="162" spans="1:103" s="70" customFormat="1" x14ac:dyDescent="0.25">
      <c r="A162" s="67"/>
      <c r="B162" s="219"/>
      <c r="D162" s="219"/>
      <c r="F162" s="219"/>
      <c r="H162" s="219"/>
      <c r="J162" s="219"/>
      <c r="L162" s="219"/>
      <c r="N162" s="219"/>
      <c r="P162" s="219"/>
      <c r="R162" s="219"/>
      <c r="T162" s="219"/>
      <c r="V162" s="219"/>
      <c r="X162" s="219"/>
      <c r="Z162" s="219"/>
      <c r="AB162" s="219"/>
      <c r="AD162" s="219"/>
      <c r="AF162" s="219"/>
      <c r="AH162" s="219"/>
      <c r="AJ162" s="219"/>
      <c r="AL162" s="219"/>
      <c r="AN162" s="219"/>
      <c r="AP162" s="219"/>
      <c r="AR162" s="219"/>
      <c r="AT162" s="219"/>
      <c r="AV162" s="219"/>
      <c r="AW162" s="71"/>
      <c r="AX162" s="72"/>
      <c r="AY162" s="73"/>
      <c r="AZ162" s="73"/>
      <c r="BA162" s="86"/>
      <c r="BB162" s="73"/>
      <c r="BC162" s="73"/>
      <c r="BD162" s="73"/>
      <c r="BE162" s="73"/>
      <c r="BF162" s="73"/>
      <c r="BG162" s="73"/>
      <c r="BH162" s="73"/>
      <c r="BI162" s="73"/>
      <c r="BJ162" s="73"/>
      <c r="BK162" s="72"/>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row>
    <row r="163" spans="1:103" s="70" customFormat="1" x14ac:dyDescent="0.25">
      <c r="A163" s="67"/>
      <c r="B163" s="219"/>
      <c r="D163" s="219"/>
      <c r="F163" s="219"/>
      <c r="H163" s="219"/>
      <c r="J163" s="219"/>
      <c r="L163" s="219"/>
      <c r="N163" s="219"/>
      <c r="P163" s="219"/>
      <c r="R163" s="219"/>
      <c r="T163" s="219"/>
      <c r="V163" s="219"/>
      <c r="X163" s="219"/>
      <c r="Z163" s="219"/>
      <c r="AB163" s="219"/>
      <c r="AD163" s="219"/>
      <c r="AF163" s="219"/>
      <c r="AH163" s="219"/>
      <c r="AJ163" s="219"/>
      <c r="AL163" s="219"/>
      <c r="AN163" s="219"/>
      <c r="AP163" s="219"/>
      <c r="AR163" s="219"/>
      <c r="AT163" s="219"/>
      <c r="AV163" s="219"/>
      <c r="AW163" s="71"/>
      <c r="AX163" s="72"/>
      <c r="AY163" s="73"/>
      <c r="AZ163" s="73"/>
      <c r="BA163" s="86"/>
      <c r="BB163" s="73"/>
      <c r="BC163" s="73"/>
      <c r="BD163" s="73"/>
      <c r="BE163" s="73"/>
      <c r="BF163" s="73"/>
      <c r="BG163" s="73"/>
      <c r="BH163" s="73"/>
      <c r="BI163" s="73"/>
      <c r="BJ163" s="73"/>
      <c r="BK163" s="72"/>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row>
    <row r="164" spans="1:103" s="70" customFormat="1" x14ac:dyDescent="0.25">
      <c r="A164" s="67"/>
      <c r="B164" s="219"/>
      <c r="D164" s="219"/>
      <c r="F164" s="219"/>
      <c r="H164" s="219"/>
      <c r="J164" s="219"/>
      <c r="L164" s="219"/>
      <c r="N164" s="219"/>
      <c r="P164" s="219"/>
      <c r="R164" s="219"/>
      <c r="T164" s="219"/>
      <c r="V164" s="219"/>
      <c r="X164" s="219"/>
      <c r="Z164" s="219"/>
      <c r="AB164" s="219"/>
      <c r="AD164" s="219"/>
      <c r="AF164" s="219"/>
      <c r="AH164" s="219"/>
      <c r="AJ164" s="219"/>
      <c r="AL164" s="219"/>
      <c r="AN164" s="219"/>
      <c r="AP164" s="219"/>
      <c r="AR164" s="219"/>
      <c r="AT164" s="219"/>
      <c r="AV164" s="219"/>
      <c r="AW164" s="71"/>
      <c r="AX164" s="72"/>
      <c r="AY164" s="73"/>
      <c r="AZ164" s="73"/>
      <c r="BA164" s="86"/>
      <c r="BB164" s="73"/>
      <c r="BC164" s="73"/>
      <c r="BD164" s="73"/>
      <c r="BE164" s="73"/>
      <c r="BF164" s="73"/>
      <c r="BG164" s="73"/>
      <c r="BH164" s="73"/>
      <c r="BI164" s="73"/>
      <c r="BJ164" s="73"/>
      <c r="BK164" s="72"/>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row>
    <row r="165" spans="1:103" s="70" customFormat="1" x14ac:dyDescent="0.25">
      <c r="A165" s="67"/>
      <c r="B165" s="219"/>
      <c r="D165" s="219"/>
      <c r="F165" s="219"/>
      <c r="H165" s="219"/>
      <c r="J165" s="219"/>
      <c r="L165" s="219"/>
      <c r="N165" s="219"/>
      <c r="P165" s="219"/>
      <c r="R165" s="219"/>
      <c r="T165" s="219"/>
      <c r="V165" s="219"/>
      <c r="X165" s="219"/>
      <c r="Z165" s="219"/>
      <c r="AB165" s="219"/>
      <c r="AD165" s="219"/>
      <c r="AF165" s="219"/>
      <c r="AH165" s="219"/>
      <c r="AJ165" s="219"/>
      <c r="AL165" s="219"/>
      <c r="AN165" s="219"/>
      <c r="AP165" s="219"/>
      <c r="AR165" s="219"/>
      <c r="AT165" s="219"/>
      <c r="AV165" s="219"/>
      <c r="AW165" s="71"/>
      <c r="AX165" s="72"/>
      <c r="AY165" s="73"/>
      <c r="AZ165" s="73"/>
      <c r="BA165" s="86"/>
      <c r="BB165" s="73"/>
      <c r="BC165" s="73"/>
      <c r="BD165" s="73"/>
      <c r="BE165" s="73"/>
      <c r="BF165" s="73"/>
      <c r="BG165" s="73"/>
      <c r="BH165" s="73"/>
      <c r="BI165" s="73"/>
      <c r="BJ165" s="73"/>
      <c r="BK165" s="72"/>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row>
    <row r="166" spans="1:103" s="70" customFormat="1" x14ac:dyDescent="0.25">
      <c r="A166" s="67"/>
      <c r="B166" s="219"/>
      <c r="D166" s="219"/>
      <c r="F166" s="219"/>
      <c r="H166" s="219"/>
      <c r="J166" s="219"/>
      <c r="L166" s="219"/>
      <c r="N166" s="219"/>
      <c r="P166" s="219"/>
      <c r="R166" s="219"/>
      <c r="T166" s="219"/>
      <c r="V166" s="219"/>
      <c r="X166" s="219"/>
      <c r="Z166" s="219"/>
      <c r="AB166" s="219"/>
      <c r="AD166" s="219"/>
      <c r="AF166" s="219"/>
      <c r="AH166" s="219"/>
      <c r="AJ166" s="219"/>
      <c r="AL166" s="219"/>
      <c r="AN166" s="219"/>
      <c r="AP166" s="219"/>
      <c r="AR166" s="219"/>
      <c r="AT166" s="219"/>
      <c r="AV166" s="219"/>
      <c r="AW166" s="71"/>
      <c r="AX166" s="72"/>
      <c r="AY166" s="73"/>
      <c r="AZ166" s="73"/>
      <c r="BA166" s="86"/>
      <c r="BB166" s="73"/>
      <c r="BC166" s="73"/>
      <c r="BD166" s="73"/>
      <c r="BE166" s="73"/>
      <c r="BF166" s="73"/>
      <c r="BG166" s="73"/>
      <c r="BH166" s="73"/>
      <c r="BI166" s="73"/>
      <c r="BJ166" s="73"/>
      <c r="BK166" s="72"/>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row>
    <row r="167" spans="1:103" s="70" customFormat="1" x14ac:dyDescent="0.25">
      <c r="A167" s="67"/>
      <c r="B167" s="219"/>
      <c r="D167" s="219"/>
      <c r="F167" s="219"/>
      <c r="H167" s="219"/>
      <c r="J167" s="219"/>
      <c r="L167" s="219"/>
      <c r="N167" s="219"/>
      <c r="P167" s="219"/>
      <c r="R167" s="219"/>
      <c r="T167" s="219"/>
      <c r="V167" s="219"/>
      <c r="X167" s="219"/>
      <c r="Z167" s="219"/>
      <c r="AB167" s="219"/>
      <c r="AD167" s="219"/>
      <c r="AF167" s="219"/>
      <c r="AH167" s="219"/>
      <c r="AJ167" s="219"/>
      <c r="AL167" s="219"/>
      <c r="AN167" s="219"/>
      <c r="AP167" s="219"/>
      <c r="AR167" s="219"/>
      <c r="AT167" s="219"/>
      <c r="AV167" s="219"/>
      <c r="AW167" s="71"/>
      <c r="AX167" s="72"/>
      <c r="AY167" s="73"/>
      <c r="AZ167" s="73"/>
      <c r="BA167" s="86"/>
      <c r="BB167" s="73"/>
      <c r="BC167" s="73"/>
      <c r="BD167" s="73"/>
      <c r="BE167" s="73"/>
      <c r="BF167" s="73"/>
      <c r="BG167" s="73"/>
      <c r="BH167" s="73"/>
      <c r="BI167" s="73"/>
      <c r="BJ167" s="73"/>
      <c r="BK167" s="72"/>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row>
    <row r="168" spans="1:103" s="70" customFormat="1" x14ac:dyDescent="0.25">
      <c r="A168" s="67"/>
      <c r="B168" s="219"/>
      <c r="D168" s="219"/>
      <c r="F168" s="219"/>
      <c r="H168" s="219"/>
      <c r="J168" s="219"/>
      <c r="L168" s="219"/>
      <c r="N168" s="219"/>
      <c r="P168" s="219"/>
      <c r="R168" s="219"/>
      <c r="T168" s="219"/>
      <c r="V168" s="219"/>
      <c r="X168" s="219"/>
      <c r="Z168" s="219"/>
      <c r="AB168" s="219"/>
      <c r="AD168" s="219"/>
      <c r="AF168" s="219"/>
      <c r="AH168" s="219"/>
      <c r="AJ168" s="219"/>
      <c r="AL168" s="219"/>
      <c r="AN168" s="219"/>
      <c r="AP168" s="219"/>
      <c r="AR168" s="219"/>
      <c r="AT168" s="219"/>
      <c r="AV168" s="219"/>
      <c r="AW168" s="71"/>
      <c r="AX168" s="72"/>
      <c r="AY168" s="73"/>
      <c r="AZ168" s="73"/>
      <c r="BA168" s="86"/>
      <c r="BB168" s="73"/>
      <c r="BC168" s="73"/>
      <c r="BD168" s="73"/>
      <c r="BE168" s="73"/>
      <c r="BF168" s="73"/>
      <c r="BG168" s="73"/>
      <c r="BH168" s="73"/>
      <c r="BI168" s="73"/>
      <c r="BJ168" s="73"/>
      <c r="BK168" s="72"/>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row>
    <row r="169" spans="1:103" s="70" customFormat="1" x14ac:dyDescent="0.25">
      <c r="A169" s="67"/>
      <c r="B169" s="219"/>
      <c r="D169" s="219"/>
      <c r="F169" s="219"/>
      <c r="H169" s="219"/>
      <c r="J169" s="219"/>
      <c r="L169" s="219"/>
      <c r="N169" s="219"/>
      <c r="P169" s="219"/>
      <c r="R169" s="219"/>
      <c r="T169" s="219"/>
      <c r="V169" s="219"/>
      <c r="X169" s="219"/>
      <c r="Z169" s="219"/>
      <c r="AB169" s="219"/>
      <c r="AD169" s="219"/>
      <c r="AF169" s="219"/>
      <c r="AH169" s="219"/>
      <c r="AJ169" s="219"/>
      <c r="AL169" s="219"/>
      <c r="AN169" s="219"/>
      <c r="AP169" s="219"/>
      <c r="AR169" s="219"/>
      <c r="AT169" s="219"/>
      <c r="AV169" s="219"/>
      <c r="AW169" s="71"/>
      <c r="AX169" s="72"/>
      <c r="AY169" s="73"/>
      <c r="AZ169" s="73"/>
      <c r="BA169" s="86"/>
      <c r="BB169" s="73"/>
      <c r="BC169" s="73"/>
      <c r="BD169" s="73"/>
      <c r="BE169" s="73"/>
      <c r="BF169" s="73"/>
      <c r="BG169" s="73"/>
      <c r="BH169" s="73"/>
      <c r="BI169" s="73"/>
      <c r="BJ169" s="73"/>
      <c r="BK169" s="72"/>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row>
    <row r="170" spans="1:103" s="70" customFormat="1" x14ac:dyDescent="0.25">
      <c r="A170" s="67"/>
      <c r="B170" s="219"/>
      <c r="D170" s="219"/>
      <c r="F170" s="219"/>
      <c r="H170" s="219"/>
      <c r="J170" s="219"/>
      <c r="L170" s="219"/>
      <c r="N170" s="219"/>
      <c r="P170" s="219"/>
      <c r="R170" s="219"/>
      <c r="T170" s="219"/>
      <c r="V170" s="219"/>
      <c r="X170" s="219"/>
      <c r="Z170" s="219"/>
      <c r="AB170" s="219"/>
      <c r="AD170" s="219"/>
      <c r="AF170" s="219"/>
      <c r="AH170" s="219"/>
      <c r="AJ170" s="219"/>
      <c r="AL170" s="219"/>
      <c r="AN170" s="219"/>
      <c r="AP170" s="219"/>
      <c r="AR170" s="219"/>
      <c r="AT170" s="219"/>
      <c r="AV170" s="219"/>
      <c r="AW170" s="71"/>
      <c r="AX170" s="72"/>
      <c r="AY170" s="73"/>
      <c r="AZ170" s="73"/>
      <c r="BA170" s="86"/>
      <c r="BB170" s="73"/>
      <c r="BC170" s="73"/>
      <c r="BD170" s="73"/>
      <c r="BE170" s="73"/>
      <c r="BF170" s="73"/>
      <c r="BG170" s="73"/>
      <c r="BH170" s="73"/>
      <c r="BI170" s="73"/>
      <c r="BJ170" s="73"/>
      <c r="BK170" s="72"/>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row>
    <row r="171" spans="1:103" s="70" customFormat="1" x14ac:dyDescent="0.25">
      <c r="A171" s="67"/>
      <c r="B171" s="219"/>
      <c r="D171" s="219"/>
      <c r="F171" s="219"/>
      <c r="H171" s="219"/>
      <c r="J171" s="219"/>
      <c r="L171" s="219"/>
      <c r="N171" s="219"/>
      <c r="P171" s="219"/>
      <c r="R171" s="219"/>
      <c r="T171" s="219"/>
      <c r="V171" s="219"/>
      <c r="X171" s="219"/>
      <c r="Z171" s="219"/>
      <c r="AB171" s="219"/>
      <c r="AD171" s="219"/>
      <c r="AF171" s="219"/>
      <c r="AH171" s="219"/>
      <c r="AJ171" s="219"/>
      <c r="AL171" s="219"/>
      <c r="AN171" s="219"/>
      <c r="AP171" s="219"/>
      <c r="AR171" s="219"/>
      <c r="AT171" s="219"/>
      <c r="AV171" s="219"/>
      <c r="AW171" s="71"/>
      <c r="AX171" s="72"/>
      <c r="AY171" s="73"/>
      <c r="AZ171" s="73"/>
      <c r="BA171" s="86"/>
      <c r="BB171" s="73"/>
      <c r="BC171" s="73"/>
      <c r="BD171" s="73"/>
      <c r="BE171" s="73"/>
      <c r="BF171" s="73"/>
      <c r="BG171" s="73"/>
      <c r="BH171" s="73"/>
      <c r="BI171" s="73"/>
      <c r="BJ171" s="73"/>
      <c r="BK171" s="72"/>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row>
    <row r="172" spans="1:103" s="70" customFormat="1" x14ac:dyDescent="0.25">
      <c r="A172" s="67"/>
      <c r="B172" s="219"/>
      <c r="D172" s="219"/>
      <c r="F172" s="219"/>
      <c r="H172" s="219"/>
      <c r="J172" s="219"/>
      <c r="L172" s="219"/>
      <c r="N172" s="219"/>
      <c r="P172" s="219"/>
      <c r="R172" s="219"/>
      <c r="T172" s="219"/>
      <c r="V172" s="219"/>
      <c r="X172" s="219"/>
      <c r="Z172" s="219"/>
      <c r="AB172" s="219"/>
      <c r="AD172" s="219"/>
      <c r="AF172" s="219"/>
      <c r="AH172" s="219"/>
      <c r="AJ172" s="219"/>
      <c r="AL172" s="219"/>
      <c r="AN172" s="219"/>
      <c r="AP172" s="219"/>
      <c r="AR172" s="219"/>
      <c r="AT172" s="219"/>
      <c r="AV172" s="219"/>
      <c r="AW172" s="71"/>
      <c r="AX172" s="72"/>
      <c r="AY172" s="73"/>
      <c r="AZ172" s="73"/>
      <c r="BA172" s="86"/>
      <c r="BB172" s="73"/>
      <c r="BC172" s="73"/>
      <c r="BD172" s="73"/>
      <c r="BE172" s="73"/>
      <c r="BF172" s="73"/>
      <c r="BG172" s="73"/>
      <c r="BH172" s="73"/>
      <c r="BI172" s="73"/>
      <c r="BJ172" s="73"/>
      <c r="BK172" s="72"/>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row>
    <row r="173" spans="1:103" s="70" customFormat="1" x14ac:dyDescent="0.25">
      <c r="A173" s="67"/>
      <c r="B173" s="219"/>
      <c r="D173" s="219"/>
      <c r="F173" s="219"/>
      <c r="H173" s="219"/>
      <c r="J173" s="219"/>
      <c r="L173" s="219"/>
      <c r="N173" s="219"/>
      <c r="P173" s="219"/>
      <c r="R173" s="219"/>
      <c r="T173" s="219"/>
      <c r="V173" s="219"/>
      <c r="X173" s="219"/>
      <c r="Z173" s="219"/>
      <c r="AB173" s="219"/>
      <c r="AD173" s="219"/>
      <c r="AF173" s="219"/>
      <c r="AH173" s="219"/>
      <c r="AJ173" s="219"/>
      <c r="AL173" s="219"/>
      <c r="AN173" s="219"/>
      <c r="AP173" s="219"/>
      <c r="AR173" s="219"/>
      <c r="AT173" s="219"/>
      <c r="AV173" s="219"/>
      <c r="AW173" s="71"/>
      <c r="AX173" s="72"/>
      <c r="AY173" s="73"/>
      <c r="AZ173" s="73"/>
      <c r="BA173" s="86"/>
      <c r="BB173" s="73"/>
      <c r="BC173" s="73"/>
      <c r="BD173" s="73"/>
      <c r="BE173" s="73"/>
      <c r="BF173" s="73"/>
      <c r="BG173" s="73"/>
      <c r="BH173" s="73"/>
      <c r="BI173" s="73"/>
      <c r="BJ173" s="73"/>
      <c r="BK173" s="72"/>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row>
    <row r="174" spans="1:103" s="70" customFormat="1" x14ac:dyDescent="0.25">
      <c r="A174" s="67"/>
      <c r="B174" s="219"/>
      <c r="D174" s="219"/>
      <c r="F174" s="219"/>
      <c r="H174" s="219"/>
      <c r="J174" s="219"/>
      <c r="L174" s="219"/>
      <c r="N174" s="219"/>
      <c r="P174" s="219"/>
      <c r="R174" s="219"/>
      <c r="T174" s="219"/>
      <c r="V174" s="219"/>
      <c r="X174" s="219"/>
      <c r="Z174" s="219"/>
      <c r="AB174" s="219"/>
      <c r="AD174" s="219"/>
      <c r="AF174" s="219"/>
      <c r="AH174" s="219"/>
      <c r="AJ174" s="219"/>
      <c r="AL174" s="219"/>
      <c r="AN174" s="219"/>
      <c r="AP174" s="219"/>
      <c r="AR174" s="219"/>
      <c r="AT174" s="219"/>
      <c r="AV174" s="219"/>
      <c r="AW174" s="71"/>
      <c r="AX174" s="72"/>
      <c r="AY174" s="73"/>
      <c r="AZ174" s="73"/>
      <c r="BA174" s="86"/>
      <c r="BB174" s="73"/>
      <c r="BC174" s="73"/>
      <c r="BD174" s="73"/>
      <c r="BE174" s="73"/>
      <c r="BF174" s="73"/>
      <c r="BG174" s="73"/>
      <c r="BH174" s="73"/>
      <c r="BI174" s="73"/>
      <c r="BJ174" s="73"/>
      <c r="BK174" s="72"/>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row>
    <row r="175" spans="1:103" s="70" customFormat="1" x14ac:dyDescent="0.25">
      <c r="A175" s="67"/>
      <c r="B175" s="219"/>
      <c r="D175" s="219"/>
      <c r="F175" s="219"/>
      <c r="H175" s="219"/>
      <c r="J175" s="219"/>
      <c r="L175" s="219"/>
      <c r="N175" s="219"/>
      <c r="P175" s="219"/>
      <c r="R175" s="219"/>
      <c r="T175" s="219"/>
      <c r="V175" s="219"/>
      <c r="X175" s="219"/>
      <c r="Z175" s="219"/>
      <c r="AB175" s="219"/>
      <c r="AD175" s="219"/>
      <c r="AF175" s="219"/>
      <c r="AH175" s="219"/>
      <c r="AJ175" s="219"/>
      <c r="AL175" s="219"/>
      <c r="AN175" s="219"/>
      <c r="AP175" s="219"/>
      <c r="AR175" s="219"/>
      <c r="AT175" s="219"/>
      <c r="AV175" s="219"/>
      <c r="AW175" s="71"/>
      <c r="AX175" s="72"/>
      <c r="AY175" s="73"/>
      <c r="AZ175" s="73"/>
      <c r="BA175" s="86"/>
      <c r="BB175" s="73"/>
      <c r="BC175" s="73"/>
      <c r="BD175" s="73"/>
      <c r="BE175" s="73"/>
      <c r="BF175" s="73"/>
      <c r="BG175" s="73"/>
      <c r="BH175" s="73"/>
      <c r="BI175" s="73"/>
      <c r="BJ175" s="73"/>
      <c r="BK175" s="72"/>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row>
    <row r="176" spans="1:103" s="70" customFormat="1" x14ac:dyDescent="0.25">
      <c r="A176" s="67"/>
      <c r="B176" s="219"/>
      <c r="D176" s="219"/>
      <c r="F176" s="219"/>
      <c r="H176" s="219"/>
      <c r="J176" s="219"/>
      <c r="L176" s="219"/>
      <c r="N176" s="219"/>
      <c r="P176" s="219"/>
      <c r="R176" s="219"/>
      <c r="T176" s="219"/>
      <c r="V176" s="219"/>
      <c r="X176" s="219"/>
      <c r="Z176" s="219"/>
      <c r="AB176" s="219"/>
      <c r="AD176" s="219"/>
      <c r="AF176" s="219"/>
      <c r="AH176" s="219"/>
      <c r="AJ176" s="219"/>
      <c r="AL176" s="219"/>
      <c r="AN176" s="219"/>
      <c r="AP176" s="219"/>
      <c r="AR176" s="219"/>
      <c r="AT176" s="219"/>
      <c r="AV176" s="219"/>
      <c r="AW176" s="71"/>
      <c r="AX176" s="72"/>
      <c r="AY176" s="73"/>
      <c r="AZ176" s="73"/>
      <c r="BA176" s="86"/>
      <c r="BB176" s="73"/>
      <c r="BC176" s="73"/>
      <c r="BD176" s="73"/>
      <c r="BE176" s="73"/>
      <c r="BF176" s="73"/>
      <c r="BG176" s="73"/>
      <c r="BH176" s="73"/>
      <c r="BI176" s="73"/>
      <c r="BJ176" s="73"/>
      <c r="BK176" s="72"/>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row>
    <row r="177" spans="1:103" s="70" customFormat="1" x14ac:dyDescent="0.25">
      <c r="A177" s="67"/>
      <c r="B177" s="219"/>
      <c r="D177" s="219"/>
      <c r="F177" s="219"/>
      <c r="H177" s="219"/>
      <c r="J177" s="219"/>
      <c r="L177" s="219"/>
      <c r="N177" s="219"/>
      <c r="P177" s="219"/>
      <c r="R177" s="219"/>
      <c r="T177" s="219"/>
      <c r="V177" s="219"/>
      <c r="X177" s="219"/>
      <c r="Z177" s="219"/>
      <c r="AB177" s="219"/>
      <c r="AD177" s="219"/>
      <c r="AF177" s="219"/>
      <c r="AH177" s="219"/>
      <c r="AJ177" s="219"/>
      <c r="AL177" s="219"/>
      <c r="AN177" s="219"/>
      <c r="AP177" s="219"/>
      <c r="AR177" s="219"/>
      <c r="AT177" s="219"/>
      <c r="AV177" s="219"/>
      <c r="AW177" s="71"/>
      <c r="AX177" s="72"/>
      <c r="AY177" s="73"/>
      <c r="AZ177" s="73"/>
      <c r="BA177" s="86"/>
      <c r="BB177" s="73"/>
      <c r="BC177" s="73"/>
      <c r="BD177" s="73"/>
      <c r="BE177" s="73"/>
      <c r="BF177" s="73"/>
      <c r="BG177" s="73"/>
      <c r="BH177" s="73"/>
      <c r="BI177" s="73"/>
      <c r="BJ177" s="73"/>
      <c r="BK177" s="72"/>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row>
    <row r="178" spans="1:103" s="70" customFormat="1" x14ac:dyDescent="0.25">
      <c r="A178" s="67"/>
      <c r="B178" s="219"/>
      <c r="D178" s="219"/>
      <c r="F178" s="219"/>
      <c r="H178" s="219"/>
      <c r="J178" s="219"/>
      <c r="L178" s="219"/>
      <c r="N178" s="219"/>
      <c r="P178" s="219"/>
      <c r="R178" s="219"/>
      <c r="T178" s="219"/>
      <c r="V178" s="219"/>
      <c r="X178" s="219"/>
      <c r="Z178" s="219"/>
      <c r="AB178" s="219"/>
      <c r="AD178" s="219"/>
      <c r="AF178" s="219"/>
      <c r="AH178" s="219"/>
      <c r="AJ178" s="219"/>
      <c r="AL178" s="219"/>
      <c r="AN178" s="219"/>
      <c r="AP178" s="219"/>
      <c r="AR178" s="219"/>
      <c r="AT178" s="219"/>
      <c r="AV178" s="219"/>
      <c r="AW178" s="71"/>
      <c r="AX178" s="72"/>
      <c r="AY178" s="73"/>
      <c r="AZ178" s="73"/>
      <c r="BA178" s="86"/>
      <c r="BB178" s="73"/>
      <c r="BC178" s="73"/>
      <c r="BD178" s="73"/>
      <c r="BE178" s="73"/>
      <c r="BF178" s="73"/>
      <c r="BG178" s="73"/>
      <c r="BH178" s="73"/>
      <c r="BI178" s="73"/>
      <c r="BJ178" s="73"/>
      <c r="BK178" s="72"/>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row>
    <row r="179" spans="1:103" s="70" customFormat="1" x14ac:dyDescent="0.25">
      <c r="A179" s="67"/>
      <c r="B179" s="219"/>
      <c r="D179" s="219"/>
      <c r="F179" s="219"/>
      <c r="H179" s="219"/>
      <c r="J179" s="219"/>
      <c r="L179" s="219"/>
      <c r="N179" s="219"/>
      <c r="P179" s="219"/>
      <c r="R179" s="219"/>
      <c r="T179" s="219"/>
      <c r="V179" s="219"/>
      <c r="X179" s="219"/>
      <c r="Z179" s="219"/>
      <c r="AB179" s="219"/>
      <c r="AD179" s="219"/>
      <c r="AF179" s="219"/>
      <c r="AH179" s="219"/>
      <c r="AJ179" s="219"/>
      <c r="AL179" s="219"/>
      <c r="AN179" s="219"/>
      <c r="AP179" s="219"/>
      <c r="AR179" s="219"/>
      <c r="AT179" s="219"/>
      <c r="AV179" s="219"/>
      <c r="AW179" s="71"/>
      <c r="AX179" s="72"/>
      <c r="AY179" s="73"/>
      <c r="AZ179" s="73"/>
      <c r="BA179" s="86"/>
      <c r="BB179" s="73"/>
      <c r="BC179" s="73"/>
      <c r="BD179" s="73"/>
      <c r="BE179" s="73"/>
      <c r="BF179" s="73"/>
      <c r="BG179" s="73"/>
      <c r="BH179" s="73"/>
      <c r="BI179" s="73"/>
      <c r="BJ179" s="73"/>
      <c r="BK179" s="72"/>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row>
    <row r="180" spans="1:103" s="70" customFormat="1" x14ac:dyDescent="0.25">
      <c r="A180" s="67"/>
      <c r="B180" s="219"/>
      <c r="D180" s="219"/>
      <c r="F180" s="219"/>
      <c r="H180" s="219"/>
      <c r="J180" s="219"/>
      <c r="L180" s="219"/>
      <c r="N180" s="219"/>
      <c r="P180" s="219"/>
      <c r="R180" s="219"/>
      <c r="T180" s="219"/>
      <c r="V180" s="219"/>
      <c r="X180" s="219"/>
      <c r="Z180" s="219"/>
      <c r="AB180" s="219"/>
      <c r="AD180" s="219"/>
      <c r="AF180" s="219"/>
      <c r="AH180" s="219"/>
      <c r="AJ180" s="219"/>
      <c r="AL180" s="219"/>
      <c r="AN180" s="219"/>
      <c r="AP180" s="219"/>
      <c r="AR180" s="219"/>
      <c r="AT180" s="219"/>
      <c r="AV180" s="219"/>
      <c r="AW180" s="71"/>
      <c r="AX180" s="72"/>
      <c r="AY180" s="73"/>
      <c r="AZ180" s="73"/>
      <c r="BA180" s="86"/>
      <c r="BB180" s="73"/>
      <c r="BC180" s="73"/>
      <c r="BD180" s="73"/>
      <c r="BE180" s="73"/>
      <c r="BF180" s="73"/>
      <c r="BG180" s="73"/>
      <c r="BH180" s="73"/>
      <c r="BI180" s="73"/>
      <c r="BJ180" s="73"/>
      <c r="BK180" s="72"/>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row>
    <row r="181" spans="1:103" s="70" customFormat="1" x14ac:dyDescent="0.25">
      <c r="A181" s="67"/>
      <c r="B181" s="219"/>
      <c r="D181" s="219"/>
      <c r="F181" s="219"/>
      <c r="H181" s="219"/>
      <c r="J181" s="219"/>
      <c r="L181" s="219"/>
      <c r="N181" s="219"/>
      <c r="P181" s="219"/>
      <c r="R181" s="219"/>
      <c r="T181" s="219"/>
      <c r="V181" s="219"/>
      <c r="X181" s="219"/>
      <c r="Z181" s="219"/>
      <c r="AB181" s="219"/>
      <c r="AD181" s="219"/>
      <c r="AF181" s="219"/>
      <c r="AH181" s="219"/>
      <c r="AJ181" s="219"/>
      <c r="AL181" s="219"/>
      <c r="AN181" s="219"/>
      <c r="AP181" s="219"/>
      <c r="AR181" s="219"/>
      <c r="AT181" s="219"/>
      <c r="AV181" s="219"/>
      <c r="AW181" s="71"/>
      <c r="AX181" s="72"/>
      <c r="AY181" s="73"/>
      <c r="AZ181" s="73"/>
      <c r="BA181" s="86"/>
      <c r="BB181" s="73"/>
      <c r="BC181" s="73"/>
      <c r="BD181" s="73"/>
      <c r="BE181" s="73"/>
      <c r="BF181" s="73"/>
      <c r="BG181" s="73"/>
      <c r="BH181" s="73"/>
      <c r="BI181" s="73"/>
      <c r="BJ181" s="73"/>
      <c r="BK181" s="72"/>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row>
    <row r="182" spans="1:103" s="70" customFormat="1" x14ac:dyDescent="0.25">
      <c r="A182" s="67"/>
      <c r="B182" s="219"/>
      <c r="D182" s="219"/>
      <c r="F182" s="219"/>
      <c r="H182" s="219"/>
      <c r="J182" s="219"/>
      <c r="L182" s="219"/>
      <c r="N182" s="219"/>
      <c r="P182" s="219"/>
      <c r="R182" s="219"/>
      <c r="T182" s="219"/>
      <c r="V182" s="219"/>
      <c r="X182" s="219"/>
      <c r="Z182" s="219"/>
      <c r="AB182" s="219"/>
      <c r="AD182" s="219"/>
      <c r="AF182" s="219"/>
      <c r="AH182" s="219"/>
      <c r="AJ182" s="219"/>
      <c r="AL182" s="219"/>
      <c r="AN182" s="219"/>
      <c r="AP182" s="219"/>
      <c r="AR182" s="219"/>
      <c r="AT182" s="219"/>
      <c r="AV182" s="219"/>
      <c r="AW182" s="71"/>
      <c r="AX182" s="72"/>
      <c r="AY182" s="73"/>
      <c r="AZ182" s="73"/>
      <c r="BA182" s="86"/>
      <c r="BB182" s="73"/>
      <c r="BC182" s="73"/>
      <c r="BD182" s="73"/>
      <c r="BE182" s="73"/>
      <c r="BF182" s="73"/>
      <c r="BG182" s="73"/>
      <c r="BH182" s="73"/>
      <c r="BI182" s="73"/>
      <c r="BJ182" s="73"/>
      <c r="BK182" s="72"/>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row>
    <row r="183" spans="1:103" s="70" customFormat="1" x14ac:dyDescent="0.25">
      <c r="A183" s="67"/>
      <c r="B183" s="219"/>
      <c r="D183" s="219"/>
      <c r="F183" s="219"/>
      <c r="H183" s="219"/>
      <c r="J183" s="219"/>
      <c r="L183" s="219"/>
      <c r="N183" s="219"/>
      <c r="P183" s="219"/>
      <c r="R183" s="219"/>
      <c r="T183" s="219"/>
      <c r="V183" s="219"/>
      <c r="X183" s="219"/>
      <c r="Z183" s="219"/>
      <c r="AB183" s="219"/>
      <c r="AD183" s="219"/>
      <c r="AF183" s="219"/>
      <c r="AH183" s="219"/>
      <c r="AJ183" s="219"/>
      <c r="AL183" s="219"/>
      <c r="AN183" s="219"/>
      <c r="AP183" s="219"/>
      <c r="AR183" s="219"/>
      <c r="AT183" s="219"/>
      <c r="AV183" s="219"/>
      <c r="AW183" s="71"/>
      <c r="AX183" s="72"/>
      <c r="AY183" s="73"/>
      <c r="AZ183" s="73"/>
      <c r="BA183" s="86"/>
      <c r="BB183" s="73"/>
      <c r="BC183" s="73"/>
      <c r="BD183" s="73"/>
      <c r="BE183" s="73"/>
      <c r="BF183" s="73"/>
      <c r="BG183" s="73"/>
      <c r="BH183" s="73"/>
      <c r="BI183" s="73"/>
      <c r="BJ183" s="73"/>
      <c r="BK183" s="72"/>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row>
    <row r="184" spans="1:103" s="70" customFormat="1" x14ac:dyDescent="0.25">
      <c r="A184" s="67"/>
      <c r="B184" s="219"/>
      <c r="D184" s="219"/>
      <c r="F184" s="219"/>
      <c r="H184" s="219"/>
      <c r="J184" s="219"/>
      <c r="L184" s="219"/>
      <c r="N184" s="219"/>
      <c r="P184" s="219"/>
      <c r="R184" s="219"/>
      <c r="T184" s="219"/>
      <c r="V184" s="219"/>
      <c r="X184" s="219"/>
      <c r="Z184" s="219"/>
      <c r="AB184" s="219"/>
      <c r="AD184" s="219"/>
      <c r="AF184" s="219"/>
      <c r="AH184" s="219"/>
      <c r="AJ184" s="219"/>
      <c r="AL184" s="219"/>
      <c r="AN184" s="219"/>
      <c r="AP184" s="219"/>
      <c r="AR184" s="219"/>
      <c r="AT184" s="219"/>
      <c r="AV184" s="219"/>
      <c r="AW184" s="71"/>
      <c r="AX184" s="72"/>
      <c r="AY184" s="73"/>
      <c r="AZ184" s="73"/>
      <c r="BA184" s="86"/>
      <c r="BB184" s="73"/>
      <c r="BC184" s="73"/>
      <c r="BD184" s="73"/>
      <c r="BE184" s="73"/>
      <c r="BF184" s="73"/>
      <c r="BG184" s="73"/>
      <c r="BH184" s="73"/>
      <c r="BI184" s="73"/>
      <c r="BJ184" s="73"/>
      <c r="BK184" s="72"/>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row>
    <row r="185" spans="1:103" s="70" customFormat="1" x14ac:dyDescent="0.25">
      <c r="A185" s="67"/>
      <c r="B185" s="219"/>
      <c r="D185" s="219"/>
      <c r="F185" s="219"/>
      <c r="H185" s="219"/>
      <c r="J185" s="219"/>
      <c r="L185" s="219"/>
      <c r="N185" s="219"/>
      <c r="P185" s="219"/>
      <c r="R185" s="219"/>
      <c r="T185" s="219"/>
      <c r="V185" s="219"/>
      <c r="X185" s="219"/>
      <c r="Z185" s="219"/>
      <c r="AB185" s="219"/>
      <c r="AD185" s="219"/>
      <c r="AF185" s="219"/>
      <c r="AH185" s="219"/>
      <c r="AJ185" s="219"/>
      <c r="AL185" s="219"/>
      <c r="AN185" s="219"/>
      <c r="AP185" s="219"/>
      <c r="AR185" s="219"/>
      <c r="AT185" s="219"/>
      <c r="AV185" s="219"/>
      <c r="AW185" s="71"/>
      <c r="AX185" s="72"/>
      <c r="AY185" s="73"/>
      <c r="AZ185" s="73"/>
      <c r="BA185" s="86"/>
      <c r="BB185" s="73"/>
      <c r="BC185" s="73"/>
      <c r="BD185" s="73"/>
      <c r="BE185" s="73"/>
      <c r="BF185" s="73"/>
      <c r="BG185" s="73"/>
      <c r="BH185" s="73"/>
      <c r="BI185" s="73"/>
      <c r="BJ185" s="73"/>
      <c r="BK185" s="72"/>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row>
    <row r="186" spans="1:103" s="70" customFormat="1" x14ac:dyDescent="0.25">
      <c r="A186" s="67"/>
      <c r="B186" s="219"/>
      <c r="D186" s="219"/>
      <c r="F186" s="219"/>
      <c r="H186" s="219"/>
      <c r="J186" s="219"/>
      <c r="L186" s="219"/>
      <c r="N186" s="219"/>
      <c r="P186" s="219"/>
      <c r="R186" s="219"/>
      <c r="T186" s="219"/>
      <c r="V186" s="219"/>
      <c r="X186" s="219"/>
      <c r="Z186" s="219"/>
      <c r="AB186" s="219"/>
      <c r="AD186" s="219"/>
      <c r="AF186" s="219"/>
      <c r="AH186" s="219"/>
      <c r="AJ186" s="219"/>
      <c r="AL186" s="219"/>
      <c r="AN186" s="219"/>
      <c r="AP186" s="219"/>
      <c r="AR186" s="219"/>
      <c r="AT186" s="219"/>
      <c r="AV186" s="219"/>
      <c r="AW186" s="71"/>
      <c r="AX186" s="72"/>
      <c r="AY186" s="73"/>
      <c r="AZ186" s="73"/>
      <c r="BA186" s="86"/>
      <c r="BB186" s="73"/>
      <c r="BC186" s="73"/>
      <c r="BD186" s="73"/>
      <c r="BE186" s="73"/>
      <c r="BF186" s="73"/>
      <c r="BG186" s="73"/>
      <c r="BH186" s="73"/>
      <c r="BI186" s="73"/>
      <c r="BJ186" s="73"/>
      <c r="BK186" s="72"/>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row>
    <row r="187" spans="1:103" s="70" customFormat="1" x14ac:dyDescent="0.25">
      <c r="A187" s="67"/>
      <c r="B187" s="219"/>
      <c r="D187" s="219"/>
      <c r="F187" s="219"/>
      <c r="H187" s="219"/>
      <c r="J187" s="219"/>
      <c r="L187" s="219"/>
      <c r="N187" s="219"/>
      <c r="P187" s="219"/>
      <c r="R187" s="219"/>
      <c r="T187" s="219"/>
      <c r="V187" s="219"/>
      <c r="X187" s="219"/>
      <c r="Z187" s="219"/>
      <c r="AB187" s="219"/>
      <c r="AD187" s="219"/>
      <c r="AF187" s="219"/>
      <c r="AH187" s="219"/>
      <c r="AJ187" s="219"/>
      <c r="AL187" s="219"/>
      <c r="AN187" s="219"/>
      <c r="AP187" s="219"/>
      <c r="AR187" s="219"/>
      <c r="AT187" s="219"/>
      <c r="AV187" s="219"/>
      <c r="AW187" s="71"/>
      <c r="AX187" s="72"/>
      <c r="AY187" s="73"/>
      <c r="AZ187" s="73"/>
      <c r="BA187" s="86"/>
      <c r="BB187" s="73"/>
      <c r="BC187" s="73"/>
      <c r="BD187" s="73"/>
      <c r="BE187" s="73"/>
      <c r="BF187" s="73"/>
      <c r="BG187" s="73"/>
      <c r="BH187" s="73"/>
      <c r="BI187" s="73"/>
      <c r="BJ187" s="73"/>
      <c r="BK187" s="72"/>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row>
    <row r="188" spans="1:103" s="70" customFormat="1" x14ac:dyDescent="0.25">
      <c r="A188" s="67"/>
      <c r="B188" s="219"/>
      <c r="D188" s="219"/>
      <c r="F188" s="219"/>
      <c r="H188" s="219"/>
      <c r="J188" s="219"/>
      <c r="L188" s="219"/>
      <c r="N188" s="219"/>
      <c r="P188" s="219"/>
      <c r="R188" s="219"/>
      <c r="T188" s="219"/>
      <c r="V188" s="219"/>
      <c r="X188" s="219"/>
      <c r="Z188" s="219"/>
      <c r="AB188" s="219"/>
      <c r="AD188" s="219"/>
      <c r="AF188" s="219"/>
      <c r="AH188" s="219"/>
      <c r="AJ188" s="219"/>
      <c r="AL188" s="219"/>
      <c r="AN188" s="219"/>
      <c r="AP188" s="219"/>
      <c r="AR188" s="219"/>
      <c r="AT188" s="219"/>
      <c r="AV188" s="219"/>
      <c r="AW188" s="71"/>
      <c r="AX188" s="72"/>
      <c r="AY188" s="73"/>
      <c r="AZ188" s="73"/>
      <c r="BA188" s="86"/>
      <c r="BB188" s="73"/>
      <c r="BC188" s="73"/>
      <c r="BD188" s="73"/>
      <c r="BE188" s="73"/>
      <c r="BF188" s="73"/>
      <c r="BG188" s="73"/>
      <c r="BH188" s="73"/>
      <c r="BI188" s="73"/>
      <c r="BJ188" s="73"/>
      <c r="BK188" s="72"/>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row>
    <row r="189" spans="1:103" s="70" customFormat="1" x14ac:dyDescent="0.25">
      <c r="A189" s="67"/>
      <c r="B189" s="219"/>
      <c r="D189" s="219"/>
      <c r="F189" s="219"/>
      <c r="H189" s="219"/>
      <c r="J189" s="219"/>
      <c r="L189" s="219"/>
      <c r="N189" s="219"/>
      <c r="P189" s="219"/>
      <c r="R189" s="219"/>
      <c r="T189" s="219"/>
      <c r="V189" s="219"/>
      <c r="X189" s="219"/>
      <c r="Z189" s="219"/>
      <c r="AB189" s="219"/>
      <c r="AD189" s="219"/>
      <c r="AF189" s="219"/>
      <c r="AH189" s="219"/>
      <c r="AJ189" s="219"/>
      <c r="AL189" s="219"/>
      <c r="AN189" s="219"/>
      <c r="AP189" s="219"/>
      <c r="AR189" s="219"/>
      <c r="AT189" s="219"/>
      <c r="AV189" s="219"/>
      <c r="AW189" s="71"/>
      <c r="AX189" s="72"/>
      <c r="AY189" s="73"/>
      <c r="AZ189" s="73"/>
      <c r="BA189" s="86"/>
      <c r="BB189" s="73"/>
      <c r="BC189" s="73"/>
      <c r="BD189" s="73"/>
      <c r="BE189" s="73"/>
      <c r="BF189" s="73"/>
      <c r="BG189" s="73"/>
      <c r="BH189" s="73"/>
      <c r="BI189" s="73"/>
      <c r="BJ189" s="73"/>
      <c r="BK189" s="72"/>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row>
    <row r="190" spans="1:103" s="70" customFormat="1" x14ac:dyDescent="0.25">
      <c r="A190" s="67"/>
      <c r="B190" s="219"/>
      <c r="D190" s="219"/>
      <c r="F190" s="219"/>
      <c r="H190" s="219"/>
      <c r="J190" s="219"/>
      <c r="L190" s="219"/>
      <c r="N190" s="219"/>
      <c r="P190" s="219"/>
      <c r="R190" s="219"/>
      <c r="T190" s="219"/>
      <c r="V190" s="219"/>
      <c r="X190" s="219"/>
      <c r="Z190" s="219"/>
      <c r="AB190" s="219"/>
      <c r="AD190" s="219"/>
      <c r="AF190" s="219"/>
      <c r="AH190" s="219"/>
      <c r="AJ190" s="219"/>
      <c r="AL190" s="219"/>
      <c r="AN190" s="219"/>
      <c r="AP190" s="219"/>
      <c r="AR190" s="219"/>
      <c r="AT190" s="219"/>
      <c r="AV190" s="219"/>
      <c r="AW190" s="71"/>
      <c r="AX190" s="72"/>
      <c r="AY190" s="73"/>
      <c r="AZ190" s="73"/>
      <c r="BA190" s="86"/>
      <c r="BB190" s="73"/>
      <c r="BC190" s="73"/>
      <c r="BD190" s="73"/>
      <c r="BE190" s="73"/>
      <c r="BF190" s="73"/>
      <c r="BG190" s="73"/>
      <c r="BH190" s="73"/>
      <c r="BI190" s="73"/>
      <c r="BJ190" s="73"/>
      <c r="BK190" s="72"/>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row>
    <row r="191" spans="1:103" s="70" customFormat="1" x14ac:dyDescent="0.25">
      <c r="A191" s="67"/>
      <c r="B191" s="219"/>
      <c r="D191" s="219"/>
      <c r="F191" s="219"/>
      <c r="H191" s="219"/>
      <c r="J191" s="219"/>
      <c r="L191" s="219"/>
      <c r="N191" s="219"/>
      <c r="P191" s="219"/>
      <c r="R191" s="219"/>
      <c r="T191" s="219"/>
      <c r="V191" s="219"/>
      <c r="X191" s="219"/>
      <c r="Z191" s="219"/>
      <c r="AB191" s="219"/>
      <c r="AD191" s="219"/>
      <c r="AF191" s="219"/>
      <c r="AH191" s="219"/>
      <c r="AJ191" s="219"/>
      <c r="AL191" s="219"/>
      <c r="AN191" s="219"/>
      <c r="AP191" s="219"/>
      <c r="AR191" s="219"/>
      <c r="AT191" s="219"/>
      <c r="AV191" s="219"/>
      <c r="AW191" s="71"/>
      <c r="AX191" s="72"/>
      <c r="AY191" s="73"/>
      <c r="AZ191" s="73"/>
      <c r="BA191" s="86"/>
      <c r="BB191" s="73"/>
      <c r="BC191" s="73"/>
      <c r="BD191" s="73"/>
      <c r="BE191" s="73"/>
      <c r="BF191" s="73"/>
      <c r="BG191" s="73"/>
      <c r="BH191" s="73"/>
      <c r="BI191" s="73"/>
      <c r="BJ191" s="73"/>
      <c r="BK191" s="72"/>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row>
    <row r="192" spans="1:103" s="70" customFormat="1" x14ac:dyDescent="0.25">
      <c r="A192" s="67"/>
      <c r="B192" s="219"/>
      <c r="D192" s="219"/>
      <c r="F192" s="219"/>
      <c r="H192" s="219"/>
      <c r="J192" s="219"/>
      <c r="L192" s="219"/>
      <c r="N192" s="219"/>
      <c r="P192" s="219"/>
      <c r="R192" s="219"/>
      <c r="T192" s="219"/>
      <c r="V192" s="219"/>
      <c r="X192" s="219"/>
      <c r="Z192" s="219"/>
      <c r="AB192" s="219"/>
      <c r="AD192" s="219"/>
      <c r="AF192" s="219"/>
      <c r="AH192" s="219"/>
      <c r="AJ192" s="219"/>
      <c r="AL192" s="219"/>
      <c r="AN192" s="219"/>
      <c r="AP192" s="219"/>
      <c r="AR192" s="219"/>
      <c r="AT192" s="219"/>
      <c r="AV192" s="219"/>
      <c r="AW192" s="71"/>
      <c r="AX192" s="72"/>
      <c r="AY192" s="73"/>
      <c r="AZ192" s="73"/>
      <c r="BA192" s="86"/>
      <c r="BB192" s="73"/>
      <c r="BC192" s="73"/>
      <c r="BD192" s="73"/>
      <c r="BE192" s="73"/>
      <c r="BF192" s="73"/>
      <c r="BG192" s="73"/>
      <c r="BH192" s="73"/>
      <c r="BI192" s="73"/>
      <c r="BJ192" s="73"/>
      <c r="BK192" s="72"/>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row>
    <row r="193" spans="1:103" s="70" customFormat="1" x14ac:dyDescent="0.25">
      <c r="A193" s="67"/>
      <c r="B193" s="219"/>
      <c r="D193" s="219"/>
      <c r="F193" s="219"/>
      <c r="H193" s="219"/>
      <c r="J193" s="219"/>
      <c r="L193" s="219"/>
      <c r="N193" s="219"/>
      <c r="P193" s="219"/>
      <c r="R193" s="219"/>
      <c r="T193" s="219"/>
      <c r="V193" s="219"/>
      <c r="X193" s="219"/>
      <c r="Z193" s="219"/>
      <c r="AB193" s="219"/>
      <c r="AD193" s="219"/>
      <c r="AF193" s="219"/>
      <c r="AH193" s="219"/>
      <c r="AJ193" s="219"/>
      <c r="AL193" s="219"/>
      <c r="AN193" s="219"/>
      <c r="AP193" s="219"/>
      <c r="AR193" s="219"/>
      <c r="AT193" s="219"/>
      <c r="AV193" s="219"/>
      <c r="AW193" s="71"/>
      <c r="AX193" s="72"/>
      <c r="AY193" s="73"/>
      <c r="AZ193" s="73"/>
      <c r="BA193" s="86"/>
      <c r="BB193" s="73"/>
      <c r="BC193" s="73"/>
      <c r="BD193" s="73"/>
      <c r="BE193" s="73"/>
      <c r="BF193" s="73"/>
      <c r="BG193" s="73"/>
      <c r="BH193" s="73"/>
      <c r="BI193" s="73"/>
      <c r="BJ193" s="73"/>
      <c r="BK193" s="72"/>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row>
    <row r="194" spans="1:103" s="70" customFormat="1" x14ac:dyDescent="0.25">
      <c r="A194" s="67"/>
      <c r="B194" s="219"/>
      <c r="D194" s="219"/>
      <c r="F194" s="219"/>
      <c r="H194" s="219"/>
      <c r="J194" s="219"/>
      <c r="L194" s="219"/>
      <c r="N194" s="219"/>
      <c r="P194" s="219"/>
      <c r="R194" s="219"/>
      <c r="T194" s="219"/>
      <c r="V194" s="219"/>
      <c r="X194" s="219"/>
      <c r="Z194" s="219"/>
      <c r="AB194" s="219"/>
      <c r="AD194" s="219"/>
      <c r="AF194" s="219"/>
      <c r="AH194" s="219"/>
      <c r="AJ194" s="219"/>
      <c r="AL194" s="219"/>
      <c r="AN194" s="219"/>
      <c r="AP194" s="219"/>
      <c r="AR194" s="219"/>
      <c r="AT194" s="219"/>
      <c r="AV194" s="219"/>
      <c r="AW194" s="71"/>
      <c r="AX194" s="72"/>
      <c r="AY194" s="73"/>
      <c r="AZ194" s="73"/>
      <c r="BA194" s="86"/>
      <c r="BB194" s="73"/>
      <c r="BC194" s="73"/>
      <c r="BD194" s="73"/>
      <c r="BE194" s="73"/>
      <c r="BF194" s="73"/>
      <c r="BG194" s="73"/>
      <c r="BH194" s="73"/>
      <c r="BI194" s="73"/>
      <c r="BJ194" s="73"/>
      <c r="BK194" s="72"/>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row>
    <row r="195" spans="1:103" s="70" customFormat="1" x14ac:dyDescent="0.25">
      <c r="A195" s="67"/>
      <c r="B195" s="219"/>
      <c r="D195" s="219"/>
      <c r="F195" s="219"/>
      <c r="H195" s="219"/>
      <c r="J195" s="219"/>
      <c r="L195" s="219"/>
      <c r="N195" s="219"/>
      <c r="P195" s="219"/>
      <c r="R195" s="219"/>
      <c r="T195" s="219"/>
      <c r="V195" s="219"/>
      <c r="X195" s="219"/>
      <c r="Z195" s="219"/>
      <c r="AB195" s="219"/>
      <c r="AD195" s="219"/>
      <c r="AF195" s="219"/>
      <c r="AH195" s="219"/>
      <c r="AJ195" s="219"/>
      <c r="AL195" s="219"/>
      <c r="AN195" s="219"/>
      <c r="AP195" s="219"/>
      <c r="AR195" s="219"/>
      <c r="AT195" s="219"/>
      <c r="AV195" s="219"/>
      <c r="AW195" s="71"/>
      <c r="AX195" s="72"/>
      <c r="AY195" s="73"/>
      <c r="AZ195" s="73"/>
      <c r="BA195" s="86"/>
      <c r="BB195" s="73"/>
      <c r="BC195" s="73"/>
      <c r="BD195" s="73"/>
      <c r="BE195" s="73"/>
      <c r="BF195" s="73"/>
      <c r="BG195" s="73"/>
      <c r="BH195" s="73"/>
      <c r="BI195" s="73"/>
      <c r="BJ195" s="73"/>
      <c r="BK195" s="72"/>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row>
    <row r="196" spans="1:103" s="70" customFormat="1" x14ac:dyDescent="0.25">
      <c r="A196" s="67"/>
      <c r="B196" s="219"/>
      <c r="D196" s="219"/>
      <c r="F196" s="219"/>
      <c r="H196" s="219"/>
      <c r="J196" s="219"/>
      <c r="L196" s="219"/>
      <c r="N196" s="219"/>
      <c r="P196" s="219"/>
      <c r="R196" s="219"/>
      <c r="T196" s="219"/>
      <c r="V196" s="219"/>
      <c r="X196" s="219"/>
      <c r="Z196" s="219"/>
      <c r="AB196" s="219"/>
      <c r="AD196" s="219"/>
      <c r="AF196" s="219"/>
      <c r="AH196" s="219"/>
      <c r="AJ196" s="219"/>
      <c r="AL196" s="219"/>
      <c r="AN196" s="219"/>
      <c r="AP196" s="219"/>
      <c r="AR196" s="219"/>
      <c r="AT196" s="219"/>
      <c r="AV196" s="219"/>
      <c r="AW196" s="71"/>
      <c r="AX196" s="72"/>
      <c r="AY196" s="73"/>
      <c r="AZ196" s="73"/>
      <c r="BA196" s="86"/>
      <c r="BB196" s="73"/>
      <c r="BC196" s="73"/>
      <c r="BD196" s="73"/>
      <c r="BE196" s="73"/>
      <c r="BF196" s="73"/>
      <c r="BG196" s="73"/>
      <c r="BH196" s="73"/>
      <c r="BI196" s="73"/>
      <c r="BJ196" s="73"/>
      <c r="BK196" s="72"/>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row>
    <row r="197" spans="1:103" s="70" customFormat="1" x14ac:dyDescent="0.25">
      <c r="A197" s="67"/>
      <c r="B197" s="219"/>
      <c r="D197" s="219"/>
      <c r="F197" s="219"/>
      <c r="H197" s="219"/>
      <c r="J197" s="219"/>
      <c r="L197" s="219"/>
      <c r="N197" s="219"/>
      <c r="P197" s="219"/>
      <c r="R197" s="219"/>
      <c r="T197" s="219"/>
      <c r="V197" s="219"/>
      <c r="X197" s="219"/>
      <c r="Z197" s="219"/>
      <c r="AB197" s="219"/>
      <c r="AD197" s="219"/>
      <c r="AF197" s="219"/>
      <c r="AH197" s="219"/>
      <c r="AJ197" s="219"/>
      <c r="AL197" s="219"/>
      <c r="AN197" s="219"/>
      <c r="AP197" s="219"/>
      <c r="AR197" s="219"/>
      <c r="AT197" s="219"/>
      <c r="AV197" s="219"/>
      <c r="AW197" s="71"/>
      <c r="AX197" s="72"/>
      <c r="AY197" s="73"/>
      <c r="AZ197" s="73"/>
      <c r="BA197" s="86"/>
      <c r="BB197" s="73"/>
      <c r="BC197" s="73"/>
      <c r="BD197" s="73"/>
      <c r="BE197" s="73"/>
      <c r="BF197" s="73"/>
      <c r="BG197" s="73"/>
      <c r="BH197" s="73"/>
      <c r="BI197" s="73"/>
      <c r="BJ197" s="73"/>
      <c r="BK197" s="72"/>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row>
    <row r="198" spans="1:103" s="70" customFormat="1" x14ac:dyDescent="0.25">
      <c r="A198" s="67"/>
      <c r="B198" s="219"/>
      <c r="D198" s="219"/>
      <c r="F198" s="219"/>
      <c r="H198" s="219"/>
      <c r="J198" s="219"/>
      <c r="L198" s="219"/>
      <c r="N198" s="219"/>
      <c r="P198" s="219"/>
      <c r="R198" s="219"/>
      <c r="T198" s="219"/>
      <c r="V198" s="219"/>
      <c r="X198" s="219"/>
      <c r="Z198" s="219"/>
      <c r="AB198" s="219"/>
      <c r="AD198" s="219"/>
      <c r="AF198" s="219"/>
      <c r="AH198" s="219"/>
      <c r="AJ198" s="219"/>
      <c r="AL198" s="219"/>
      <c r="AN198" s="219"/>
      <c r="AP198" s="219"/>
      <c r="AR198" s="219"/>
      <c r="AT198" s="219"/>
      <c r="AV198" s="219"/>
      <c r="AW198" s="71"/>
      <c r="AX198" s="72"/>
      <c r="AY198" s="73"/>
      <c r="AZ198" s="73"/>
      <c r="BA198" s="86"/>
      <c r="BB198" s="73"/>
      <c r="BC198" s="73"/>
      <c r="BD198" s="73"/>
      <c r="BE198" s="73"/>
      <c r="BF198" s="73"/>
      <c r="BG198" s="73"/>
      <c r="BH198" s="73"/>
      <c r="BI198" s="73"/>
      <c r="BJ198" s="73"/>
      <c r="BK198" s="72"/>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row>
    <row r="199" spans="1:103" s="70" customFormat="1" x14ac:dyDescent="0.25">
      <c r="A199" s="67"/>
      <c r="B199" s="219"/>
      <c r="D199" s="219"/>
      <c r="F199" s="219"/>
      <c r="H199" s="219"/>
      <c r="J199" s="219"/>
      <c r="L199" s="219"/>
      <c r="N199" s="219"/>
      <c r="P199" s="219"/>
      <c r="R199" s="219"/>
      <c r="T199" s="219"/>
      <c r="V199" s="219"/>
      <c r="X199" s="219"/>
      <c r="Z199" s="219"/>
      <c r="AB199" s="219"/>
      <c r="AD199" s="219"/>
      <c r="AF199" s="219"/>
      <c r="AH199" s="219"/>
      <c r="AJ199" s="219"/>
      <c r="AL199" s="219"/>
      <c r="AN199" s="219"/>
      <c r="AP199" s="219"/>
      <c r="AR199" s="219"/>
      <c r="AT199" s="219"/>
      <c r="AV199" s="219"/>
      <c r="AW199" s="71"/>
      <c r="AX199" s="72"/>
      <c r="AY199" s="73"/>
      <c r="AZ199" s="73"/>
      <c r="BA199" s="86"/>
      <c r="BB199" s="73"/>
      <c r="BC199" s="73"/>
      <c r="BD199" s="73"/>
      <c r="BE199" s="73"/>
      <c r="BF199" s="73"/>
      <c r="BG199" s="73"/>
      <c r="BH199" s="73"/>
      <c r="BI199" s="73"/>
      <c r="BJ199" s="73"/>
      <c r="BK199" s="72"/>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row>
    <row r="200" spans="1:103" s="70" customFormat="1" x14ac:dyDescent="0.25">
      <c r="A200" s="67"/>
      <c r="B200" s="219"/>
      <c r="D200" s="219"/>
      <c r="F200" s="219"/>
      <c r="H200" s="219"/>
      <c r="J200" s="219"/>
      <c r="L200" s="219"/>
      <c r="N200" s="219"/>
      <c r="P200" s="219"/>
      <c r="R200" s="219"/>
      <c r="T200" s="219"/>
      <c r="V200" s="219"/>
      <c r="X200" s="219"/>
      <c r="Z200" s="219"/>
      <c r="AB200" s="219"/>
      <c r="AD200" s="219"/>
      <c r="AF200" s="219"/>
      <c r="AH200" s="219"/>
      <c r="AJ200" s="219"/>
      <c r="AL200" s="219"/>
      <c r="AN200" s="219"/>
      <c r="AP200" s="219"/>
      <c r="AR200" s="219"/>
      <c r="AT200" s="219"/>
      <c r="AV200" s="219"/>
      <c r="AW200" s="71"/>
      <c r="AX200" s="72"/>
      <c r="AY200" s="73"/>
      <c r="AZ200" s="73"/>
      <c r="BA200" s="86"/>
      <c r="BB200" s="73"/>
      <c r="BC200" s="73"/>
      <c r="BD200" s="73"/>
      <c r="BE200" s="73"/>
      <c r="BF200" s="73"/>
      <c r="BG200" s="73"/>
      <c r="BH200" s="73"/>
      <c r="BI200" s="73"/>
      <c r="BJ200" s="73"/>
      <c r="BK200" s="72"/>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row>
    <row r="201" spans="1:103" s="70" customFormat="1" x14ac:dyDescent="0.25">
      <c r="A201" s="67"/>
      <c r="B201" s="219"/>
      <c r="D201" s="219"/>
      <c r="F201" s="219"/>
      <c r="H201" s="219"/>
      <c r="J201" s="219"/>
      <c r="L201" s="219"/>
      <c r="N201" s="219"/>
      <c r="P201" s="219"/>
      <c r="R201" s="219"/>
      <c r="T201" s="219"/>
      <c r="V201" s="219"/>
      <c r="X201" s="219"/>
      <c r="Z201" s="219"/>
      <c r="AB201" s="219"/>
      <c r="AD201" s="219"/>
      <c r="AF201" s="219"/>
      <c r="AH201" s="219"/>
      <c r="AJ201" s="219"/>
      <c r="AL201" s="219"/>
      <c r="AN201" s="219"/>
      <c r="AP201" s="219"/>
      <c r="AR201" s="219"/>
      <c r="AT201" s="219"/>
      <c r="AV201" s="219"/>
      <c r="AW201" s="71"/>
      <c r="AX201" s="72"/>
      <c r="AY201" s="73"/>
      <c r="AZ201" s="73"/>
      <c r="BA201" s="86"/>
      <c r="BB201" s="73"/>
      <c r="BC201" s="73"/>
      <c r="BD201" s="73"/>
      <c r="BE201" s="73"/>
      <c r="BF201" s="73"/>
      <c r="BG201" s="73"/>
      <c r="BH201" s="73"/>
      <c r="BI201" s="73"/>
      <c r="BJ201" s="73"/>
      <c r="BK201" s="72"/>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row>
    <row r="202" spans="1:103" s="70" customFormat="1" x14ac:dyDescent="0.25">
      <c r="A202" s="67"/>
      <c r="B202" s="219"/>
      <c r="D202" s="219"/>
      <c r="F202" s="219"/>
      <c r="H202" s="219"/>
      <c r="J202" s="219"/>
      <c r="L202" s="219"/>
      <c r="N202" s="219"/>
      <c r="P202" s="219"/>
      <c r="R202" s="219"/>
      <c r="T202" s="219"/>
      <c r="V202" s="219"/>
      <c r="X202" s="219"/>
      <c r="Z202" s="219"/>
      <c r="AB202" s="219"/>
      <c r="AD202" s="219"/>
      <c r="AF202" s="219"/>
      <c r="AH202" s="219"/>
      <c r="AJ202" s="219"/>
      <c r="AL202" s="219"/>
      <c r="AN202" s="219"/>
      <c r="AP202" s="219"/>
      <c r="AR202" s="219"/>
      <c r="AT202" s="219"/>
      <c r="AV202" s="219"/>
      <c r="AW202" s="71"/>
      <c r="AX202" s="72"/>
      <c r="AY202" s="73"/>
      <c r="AZ202" s="73"/>
      <c r="BA202" s="86"/>
      <c r="BB202" s="73"/>
      <c r="BC202" s="73"/>
      <c r="BD202" s="73"/>
      <c r="BE202" s="73"/>
      <c r="BF202" s="73"/>
      <c r="BG202" s="73"/>
      <c r="BH202" s="73"/>
      <c r="BI202" s="73"/>
      <c r="BJ202" s="73"/>
      <c r="BK202" s="72"/>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row>
    <row r="203" spans="1:103" s="70" customFormat="1" x14ac:dyDescent="0.25">
      <c r="A203" s="67"/>
      <c r="B203" s="219"/>
      <c r="D203" s="219"/>
      <c r="F203" s="219"/>
      <c r="H203" s="219"/>
      <c r="J203" s="219"/>
      <c r="L203" s="219"/>
      <c r="N203" s="219"/>
      <c r="P203" s="219"/>
      <c r="R203" s="219"/>
      <c r="T203" s="219"/>
      <c r="V203" s="219"/>
      <c r="X203" s="219"/>
      <c r="Z203" s="219"/>
      <c r="AB203" s="219"/>
      <c r="AD203" s="219"/>
      <c r="AF203" s="219"/>
      <c r="AH203" s="219"/>
      <c r="AJ203" s="219"/>
      <c r="AL203" s="219"/>
      <c r="AN203" s="219"/>
      <c r="AP203" s="219"/>
      <c r="AR203" s="219"/>
      <c r="AT203" s="219"/>
      <c r="AV203" s="219"/>
      <c r="AW203" s="71"/>
      <c r="AX203" s="72"/>
      <c r="AY203" s="73"/>
      <c r="AZ203" s="73"/>
      <c r="BA203" s="86"/>
      <c r="BB203" s="73"/>
      <c r="BC203" s="73"/>
      <c r="BD203" s="73"/>
      <c r="BE203" s="73"/>
      <c r="BF203" s="73"/>
      <c r="BG203" s="73"/>
      <c r="BH203" s="73"/>
      <c r="BI203" s="73"/>
      <c r="BJ203" s="73"/>
      <c r="BK203" s="72"/>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row>
    <row r="204" spans="1:103" s="70" customFormat="1" x14ac:dyDescent="0.25">
      <c r="A204" s="67"/>
      <c r="B204" s="219"/>
      <c r="D204" s="219"/>
      <c r="F204" s="219"/>
      <c r="H204" s="219"/>
      <c r="J204" s="219"/>
      <c r="L204" s="219"/>
      <c r="N204" s="219"/>
      <c r="P204" s="219"/>
      <c r="R204" s="219"/>
      <c r="T204" s="219"/>
      <c r="V204" s="219"/>
      <c r="X204" s="219"/>
      <c r="Z204" s="219"/>
      <c r="AB204" s="219"/>
      <c r="AD204" s="219"/>
      <c r="AF204" s="219"/>
      <c r="AH204" s="219"/>
      <c r="AJ204" s="219"/>
      <c r="AL204" s="219"/>
      <c r="AN204" s="219"/>
      <c r="AP204" s="219"/>
      <c r="AR204" s="219"/>
      <c r="AT204" s="219"/>
      <c r="AV204" s="219"/>
      <c r="AW204" s="71"/>
      <c r="AX204" s="72"/>
      <c r="AY204" s="73"/>
      <c r="AZ204" s="73"/>
      <c r="BA204" s="86"/>
      <c r="BB204" s="73"/>
      <c r="BC204" s="73"/>
      <c r="BD204" s="73"/>
      <c r="BE204" s="73"/>
      <c r="BF204" s="73"/>
      <c r="BG204" s="73"/>
      <c r="BH204" s="73"/>
      <c r="BI204" s="73"/>
      <c r="BJ204" s="73"/>
      <c r="BK204" s="72"/>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row>
    <row r="205" spans="1:103" s="70" customFormat="1" x14ac:dyDescent="0.25">
      <c r="A205" s="67"/>
      <c r="B205" s="219"/>
      <c r="D205" s="219"/>
      <c r="F205" s="219"/>
      <c r="H205" s="219"/>
      <c r="J205" s="219"/>
      <c r="L205" s="219"/>
      <c r="N205" s="219"/>
      <c r="P205" s="219"/>
      <c r="R205" s="219"/>
      <c r="T205" s="219"/>
      <c r="V205" s="219"/>
      <c r="X205" s="219"/>
      <c r="Z205" s="219"/>
      <c r="AB205" s="219"/>
      <c r="AD205" s="219"/>
      <c r="AF205" s="219"/>
      <c r="AH205" s="219"/>
      <c r="AJ205" s="219"/>
      <c r="AL205" s="219"/>
      <c r="AN205" s="219"/>
      <c r="AP205" s="219"/>
      <c r="AR205" s="219"/>
      <c r="AT205" s="219"/>
      <c r="AV205" s="219"/>
      <c r="AW205" s="71"/>
      <c r="AX205" s="72"/>
      <c r="AY205" s="73"/>
      <c r="AZ205" s="73"/>
      <c r="BA205" s="86"/>
      <c r="BB205" s="73"/>
      <c r="BC205" s="73"/>
      <c r="BD205" s="73"/>
      <c r="BE205" s="73"/>
      <c r="BF205" s="73"/>
      <c r="BG205" s="73"/>
      <c r="BH205" s="73"/>
      <c r="BI205" s="73"/>
      <c r="BJ205" s="73"/>
      <c r="BK205" s="72"/>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row>
    <row r="206" spans="1:103" s="70" customFormat="1" x14ac:dyDescent="0.25">
      <c r="A206" s="67"/>
      <c r="B206" s="219"/>
      <c r="D206" s="219"/>
      <c r="F206" s="219"/>
      <c r="H206" s="219"/>
      <c r="J206" s="219"/>
      <c r="L206" s="219"/>
      <c r="N206" s="219"/>
      <c r="P206" s="219"/>
      <c r="R206" s="219"/>
      <c r="T206" s="219"/>
      <c r="V206" s="219"/>
      <c r="X206" s="219"/>
      <c r="Z206" s="219"/>
      <c r="AB206" s="219"/>
      <c r="AD206" s="219"/>
      <c r="AF206" s="219"/>
      <c r="AH206" s="219"/>
      <c r="AJ206" s="219"/>
      <c r="AL206" s="219"/>
      <c r="AN206" s="219"/>
      <c r="AP206" s="219"/>
      <c r="AR206" s="219"/>
      <c r="AT206" s="219"/>
      <c r="AV206" s="219"/>
      <c r="AW206" s="71"/>
      <c r="AX206" s="72"/>
      <c r="AY206" s="73"/>
      <c r="AZ206" s="73"/>
      <c r="BA206" s="86"/>
      <c r="BB206" s="73"/>
      <c r="BC206" s="73"/>
      <c r="BD206" s="73"/>
      <c r="BE206" s="73"/>
      <c r="BF206" s="73"/>
      <c r="BG206" s="73"/>
      <c r="BH206" s="73"/>
      <c r="BI206" s="73"/>
      <c r="BJ206" s="73"/>
      <c r="BK206" s="72"/>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row>
    <row r="207" spans="1:103" s="70" customFormat="1" x14ac:dyDescent="0.25">
      <c r="A207" s="67"/>
      <c r="B207" s="219"/>
      <c r="D207" s="219"/>
      <c r="F207" s="219"/>
      <c r="H207" s="219"/>
      <c r="J207" s="219"/>
      <c r="L207" s="219"/>
      <c r="N207" s="219"/>
      <c r="P207" s="219"/>
      <c r="R207" s="219"/>
      <c r="T207" s="219"/>
      <c r="V207" s="219"/>
      <c r="X207" s="219"/>
      <c r="Z207" s="219"/>
      <c r="AB207" s="219"/>
      <c r="AD207" s="219"/>
      <c r="AF207" s="219"/>
      <c r="AH207" s="219"/>
      <c r="AJ207" s="219"/>
      <c r="AL207" s="219"/>
      <c r="AN207" s="219"/>
      <c r="AP207" s="219"/>
      <c r="AR207" s="219"/>
      <c r="AT207" s="219"/>
      <c r="AV207" s="219"/>
      <c r="AW207" s="71"/>
      <c r="AX207" s="72"/>
      <c r="AY207" s="73"/>
      <c r="AZ207" s="73"/>
      <c r="BA207" s="86"/>
      <c r="BB207" s="73"/>
      <c r="BC207" s="73"/>
      <c r="BD207" s="73"/>
      <c r="BE207" s="73"/>
      <c r="BF207" s="73"/>
      <c r="BG207" s="73"/>
      <c r="BH207" s="73"/>
      <c r="BI207" s="73"/>
      <c r="BJ207" s="73"/>
      <c r="BK207" s="72"/>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row>
    <row r="208" spans="1:103" s="70" customFormat="1" x14ac:dyDescent="0.25">
      <c r="A208" s="67"/>
      <c r="B208" s="219"/>
      <c r="D208" s="219"/>
      <c r="F208" s="219"/>
      <c r="H208" s="219"/>
      <c r="J208" s="219"/>
      <c r="L208" s="219"/>
      <c r="N208" s="219"/>
      <c r="P208" s="219"/>
      <c r="R208" s="219"/>
      <c r="T208" s="219"/>
      <c r="V208" s="219"/>
      <c r="X208" s="219"/>
      <c r="Z208" s="219"/>
      <c r="AB208" s="219"/>
      <c r="AD208" s="219"/>
      <c r="AF208" s="219"/>
      <c r="AH208" s="219"/>
      <c r="AJ208" s="219"/>
      <c r="AL208" s="219"/>
      <c r="AN208" s="219"/>
      <c r="AP208" s="219"/>
      <c r="AR208" s="219"/>
      <c r="AT208" s="219"/>
      <c r="AV208" s="219"/>
      <c r="AW208" s="71"/>
      <c r="AX208" s="72"/>
      <c r="AY208" s="73"/>
      <c r="AZ208" s="73"/>
      <c r="BA208" s="86"/>
      <c r="BB208" s="73"/>
      <c r="BC208" s="73"/>
      <c r="BD208" s="73"/>
      <c r="BE208" s="73"/>
      <c r="BF208" s="73"/>
      <c r="BG208" s="73"/>
      <c r="BH208" s="73"/>
      <c r="BI208" s="73"/>
      <c r="BJ208" s="73"/>
      <c r="BK208" s="72"/>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row>
    <row r="209" spans="1:103" s="70" customFormat="1" x14ac:dyDescent="0.25">
      <c r="A209" s="67"/>
      <c r="B209" s="219"/>
      <c r="D209" s="219"/>
      <c r="F209" s="219"/>
      <c r="H209" s="219"/>
      <c r="J209" s="219"/>
      <c r="L209" s="219"/>
      <c r="N209" s="219"/>
      <c r="P209" s="219"/>
      <c r="R209" s="219"/>
      <c r="T209" s="219"/>
      <c r="V209" s="219"/>
      <c r="X209" s="219"/>
      <c r="Z209" s="219"/>
      <c r="AB209" s="219"/>
      <c r="AD209" s="219"/>
      <c r="AF209" s="219"/>
      <c r="AH209" s="219"/>
      <c r="AJ209" s="219"/>
      <c r="AL209" s="219"/>
      <c r="AN209" s="219"/>
      <c r="AP209" s="219"/>
      <c r="AR209" s="219"/>
      <c r="AT209" s="219"/>
      <c r="AV209" s="219"/>
      <c r="AW209" s="71"/>
      <c r="AX209" s="72"/>
      <c r="AY209" s="73"/>
      <c r="AZ209" s="73"/>
      <c r="BA209" s="86"/>
      <c r="BB209" s="73"/>
      <c r="BC209" s="73"/>
      <c r="BD209" s="73"/>
      <c r="BE209" s="73"/>
      <c r="BF209" s="73"/>
      <c r="BG209" s="73"/>
      <c r="BH209" s="73"/>
      <c r="BI209" s="73"/>
      <c r="BJ209" s="73"/>
      <c r="BK209" s="72"/>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row>
    <row r="210" spans="1:103" s="70" customFormat="1" x14ac:dyDescent="0.25">
      <c r="A210" s="67"/>
      <c r="B210" s="219"/>
      <c r="D210" s="219"/>
      <c r="F210" s="219"/>
      <c r="H210" s="219"/>
      <c r="J210" s="219"/>
      <c r="L210" s="219"/>
      <c r="N210" s="219"/>
      <c r="P210" s="219"/>
      <c r="R210" s="219"/>
      <c r="T210" s="219"/>
      <c r="V210" s="219"/>
      <c r="X210" s="219"/>
      <c r="Z210" s="219"/>
      <c r="AB210" s="219"/>
      <c r="AD210" s="219"/>
      <c r="AF210" s="219"/>
      <c r="AH210" s="219"/>
      <c r="AJ210" s="219"/>
      <c r="AL210" s="219"/>
      <c r="AN210" s="219"/>
      <c r="AP210" s="219"/>
      <c r="AR210" s="219"/>
      <c r="AT210" s="219"/>
      <c r="AV210" s="219"/>
      <c r="AW210" s="71"/>
      <c r="AX210" s="72"/>
      <c r="AY210" s="73"/>
      <c r="AZ210" s="73"/>
      <c r="BA210" s="86"/>
      <c r="BB210" s="73"/>
      <c r="BC210" s="73"/>
      <c r="BD210" s="73"/>
      <c r="BE210" s="73"/>
      <c r="BF210" s="73"/>
      <c r="BG210" s="73"/>
      <c r="BH210" s="73"/>
      <c r="BI210" s="73"/>
      <c r="BJ210" s="73"/>
      <c r="BK210" s="72"/>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row>
    <row r="211" spans="1:103" s="70" customFormat="1" x14ac:dyDescent="0.25">
      <c r="A211" s="67"/>
      <c r="B211" s="219"/>
      <c r="D211" s="219"/>
      <c r="F211" s="219"/>
      <c r="H211" s="219"/>
      <c r="J211" s="219"/>
      <c r="L211" s="219"/>
      <c r="N211" s="219"/>
      <c r="P211" s="219"/>
      <c r="R211" s="219"/>
      <c r="T211" s="219"/>
      <c r="V211" s="219"/>
      <c r="X211" s="219"/>
      <c r="Z211" s="219"/>
      <c r="AB211" s="219"/>
      <c r="AD211" s="219"/>
      <c r="AF211" s="219"/>
      <c r="AH211" s="219"/>
      <c r="AJ211" s="219"/>
      <c r="AL211" s="219"/>
      <c r="AN211" s="219"/>
      <c r="AP211" s="219"/>
      <c r="AR211" s="219"/>
      <c r="AT211" s="219"/>
      <c r="AV211" s="219"/>
      <c r="AW211" s="71"/>
      <c r="AX211" s="72"/>
      <c r="AY211" s="73"/>
      <c r="AZ211" s="73"/>
      <c r="BA211" s="86"/>
      <c r="BB211" s="73"/>
      <c r="BC211" s="73"/>
      <c r="BD211" s="73"/>
      <c r="BE211" s="73"/>
      <c r="BF211" s="73"/>
      <c r="BG211" s="73"/>
      <c r="BH211" s="73"/>
      <c r="BI211" s="73"/>
      <c r="BJ211" s="73"/>
      <c r="BK211" s="72"/>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row>
    <row r="212" spans="1:103" s="70" customFormat="1" x14ac:dyDescent="0.25">
      <c r="A212" s="67"/>
      <c r="B212" s="219"/>
      <c r="D212" s="219"/>
      <c r="F212" s="219"/>
      <c r="H212" s="219"/>
      <c r="J212" s="219"/>
      <c r="L212" s="219"/>
      <c r="N212" s="219"/>
      <c r="P212" s="219"/>
      <c r="R212" s="219"/>
      <c r="T212" s="219"/>
      <c r="V212" s="219"/>
      <c r="X212" s="219"/>
      <c r="Z212" s="219"/>
      <c r="AB212" s="219"/>
      <c r="AD212" s="219"/>
      <c r="AF212" s="219"/>
      <c r="AH212" s="219"/>
      <c r="AJ212" s="219"/>
      <c r="AL212" s="219"/>
      <c r="AN212" s="219"/>
      <c r="AP212" s="219"/>
      <c r="AR212" s="219"/>
      <c r="AT212" s="219"/>
      <c r="AV212" s="219"/>
      <c r="AW212" s="71"/>
      <c r="AX212" s="72"/>
      <c r="AY212" s="73"/>
      <c r="AZ212" s="73"/>
      <c r="BA212" s="86"/>
      <c r="BB212" s="73"/>
      <c r="BC212" s="73"/>
      <c r="BD212" s="73"/>
      <c r="BE212" s="73"/>
      <c r="BF212" s="73"/>
      <c r="BG212" s="73"/>
      <c r="BH212" s="73"/>
      <c r="BI212" s="73"/>
      <c r="BJ212" s="73"/>
      <c r="BK212" s="72"/>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row>
    <row r="213" spans="1:103" s="70" customFormat="1" x14ac:dyDescent="0.25">
      <c r="A213" s="67"/>
      <c r="B213" s="219"/>
      <c r="D213" s="219"/>
      <c r="F213" s="219"/>
      <c r="H213" s="219"/>
      <c r="J213" s="219"/>
      <c r="L213" s="219"/>
      <c r="N213" s="219"/>
      <c r="P213" s="219"/>
      <c r="R213" s="219"/>
      <c r="T213" s="219"/>
      <c r="V213" s="219"/>
      <c r="X213" s="219"/>
      <c r="Z213" s="219"/>
      <c r="AB213" s="219"/>
      <c r="AD213" s="219"/>
      <c r="AF213" s="219"/>
      <c r="AH213" s="219"/>
      <c r="AJ213" s="219"/>
      <c r="AL213" s="219"/>
      <c r="AN213" s="219"/>
      <c r="AP213" s="219"/>
      <c r="AR213" s="219"/>
      <c r="AT213" s="219"/>
      <c r="AV213" s="219"/>
      <c r="AW213" s="71"/>
      <c r="AX213" s="72"/>
      <c r="AY213" s="73"/>
      <c r="AZ213" s="73"/>
      <c r="BA213" s="86"/>
      <c r="BB213" s="73"/>
      <c r="BC213" s="73"/>
      <c r="BD213" s="73"/>
      <c r="BE213" s="73"/>
      <c r="BF213" s="73"/>
      <c r="BG213" s="73"/>
      <c r="BH213" s="73"/>
      <c r="BI213" s="73"/>
      <c r="BJ213" s="73"/>
      <c r="BK213" s="72"/>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row>
    <row r="214" spans="1:103" s="70" customFormat="1" x14ac:dyDescent="0.25">
      <c r="A214" s="67"/>
      <c r="B214" s="219"/>
      <c r="D214" s="219"/>
      <c r="F214" s="219"/>
      <c r="H214" s="219"/>
      <c r="J214" s="219"/>
      <c r="L214" s="219"/>
      <c r="N214" s="219"/>
      <c r="P214" s="219"/>
      <c r="R214" s="219"/>
      <c r="T214" s="219"/>
      <c r="V214" s="219"/>
      <c r="X214" s="219"/>
      <c r="Z214" s="219"/>
      <c r="AB214" s="219"/>
      <c r="AD214" s="219"/>
      <c r="AF214" s="219"/>
      <c r="AH214" s="219"/>
      <c r="AJ214" s="219"/>
      <c r="AL214" s="219"/>
      <c r="AN214" s="219"/>
      <c r="AP214" s="219"/>
      <c r="AR214" s="219"/>
      <c r="AT214" s="219"/>
      <c r="AV214" s="219"/>
      <c r="AW214" s="71"/>
      <c r="AX214" s="72"/>
      <c r="AY214" s="73"/>
      <c r="AZ214" s="73"/>
      <c r="BA214" s="86"/>
      <c r="BB214" s="73"/>
      <c r="BC214" s="73"/>
      <c r="BD214" s="73"/>
      <c r="BE214" s="73"/>
      <c r="BF214" s="73"/>
      <c r="BG214" s="73"/>
      <c r="BH214" s="73"/>
      <c r="BI214" s="73"/>
      <c r="BJ214" s="73"/>
      <c r="BK214" s="72"/>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row>
    <row r="215" spans="1:103" s="70" customFormat="1" x14ac:dyDescent="0.25">
      <c r="A215" s="67"/>
      <c r="B215" s="219"/>
      <c r="D215" s="219"/>
      <c r="F215" s="219"/>
      <c r="H215" s="219"/>
      <c r="J215" s="219"/>
      <c r="L215" s="219"/>
      <c r="N215" s="219"/>
      <c r="P215" s="219"/>
      <c r="R215" s="219"/>
      <c r="T215" s="219"/>
      <c r="V215" s="219"/>
      <c r="X215" s="219"/>
      <c r="Z215" s="219"/>
      <c r="AB215" s="219"/>
      <c r="AD215" s="219"/>
      <c r="AF215" s="219"/>
      <c r="AH215" s="219"/>
      <c r="AJ215" s="219"/>
      <c r="AL215" s="219"/>
      <c r="AN215" s="219"/>
      <c r="AP215" s="219"/>
      <c r="AR215" s="219"/>
      <c r="AT215" s="219"/>
      <c r="AV215" s="219"/>
      <c r="AW215" s="71"/>
      <c r="AX215" s="72"/>
      <c r="AY215" s="73"/>
      <c r="AZ215" s="73"/>
      <c r="BA215" s="86"/>
      <c r="BB215" s="73"/>
      <c r="BC215" s="73"/>
      <c r="BD215" s="73"/>
      <c r="BE215" s="73"/>
      <c r="BF215" s="73"/>
      <c r="BG215" s="73"/>
      <c r="BH215" s="73"/>
      <c r="BI215" s="73"/>
      <c r="BJ215" s="73"/>
      <c r="BK215" s="72"/>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row>
    <row r="216" spans="1:103" s="70" customFormat="1" x14ac:dyDescent="0.25">
      <c r="A216" s="67"/>
      <c r="B216" s="219"/>
      <c r="D216" s="219"/>
      <c r="F216" s="219"/>
      <c r="H216" s="219"/>
      <c r="J216" s="219"/>
      <c r="L216" s="219"/>
      <c r="N216" s="219"/>
      <c r="P216" s="219"/>
      <c r="R216" s="219"/>
      <c r="T216" s="219"/>
      <c r="V216" s="219"/>
      <c r="X216" s="219"/>
      <c r="Z216" s="219"/>
      <c r="AB216" s="219"/>
      <c r="AD216" s="219"/>
      <c r="AF216" s="219"/>
      <c r="AH216" s="219"/>
      <c r="AJ216" s="219"/>
      <c r="AL216" s="219"/>
      <c r="AN216" s="219"/>
      <c r="AP216" s="219"/>
      <c r="AR216" s="219"/>
      <c r="AT216" s="219"/>
      <c r="AV216" s="219"/>
      <c r="AW216" s="71"/>
      <c r="AX216" s="72"/>
      <c r="AY216" s="73"/>
      <c r="AZ216" s="73"/>
      <c r="BA216" s="86"/>
      <c r="BB216" s="73"/>
      <c r="BC216" s="73"/>
      <c r="BD216" s="73"/>
      <c r="BE216" s="73"/>
      <c r="BF216" s="73"/>
      <c r="BG216" s="73"/>
      <c r="BH216" s="73"/>
      <c r="BI216" s="73"/>
      <c r="BJ216" s="73"/>
      <c r="BK216" s="72"/>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row>
    <row r="217" spans="1:103" s="70" customFormat="1" x14ac:dyDescent="0.25">
      <c r="A217" s="67"/>
      <c r="B217" s="219"/>
      <c r="D217" s="219"/>
      <c r="F217" s="219"/>
      <c r="H217" s="219"/>
      <c r="J217" s="219"/>
      <c r="L217" s="219"/>
      <c r="N217" s="219"/>
      <c r="P217" s="219"/>
      <c r="R217" s="219"/>
      <c r="T217" s="219"/>
      <c r="V217" s="219"/>
      <c r="X217" s="219"/>
      <c r="Z217" s="219"/>
      <c r="AB217" s="219"/>
      <c r="AD217" s="219"/>
      <c r="AF217" s="219"/>
      <c r="AH217" s="219"/>
      <c r="AJ217" s="219"/>
      <c r="AL217" s="219"/>
      <c r="AN217" s="219"/>
      <c r="AP217" s="219"/>
      <c r="AR217" s="219"/>
      <c r="AT217" s="219"/>
      <c r="AV217" s="219"/>
      <c r="AW217" s="71"/>
      <c r="AX217" s="72"/>
      <c r="AY217" s="73"/>
      <c r="AZ217" s="73"/>
      <c r="BA217" s="86"/>
      <c r="BB217" s="73"/>
      <c r="BC217" s="73"/>
      <c r="BD217" s="73"/>
      <c r="BE217" s="73"/>
      <c r="BF217" s="73"/>
      <c r="BG217" s="73"/>
      <c r="BH217" s="73"/>
      <c r="BI217" s="73"/>
      <c r="BJ217" s="73"/>
      <c r="BK217" s="72"/>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row>
    <row r="218" spans="1:103" s="70" customFormat="1" x14ac:dyDescent="0.25">
      <c r="A218" s="67"/>
      <c r="B218" s="219"/>
      <c r="D218" s="219"/>
      <c r="F218" s="219"/>
      <c r="H218" s="219"/>
      <c r="J218" s="219"/>
      <c r="L218" s="219"/>
      <c r="N218" s="219"/>
      <c r="P218" s="219"/>
      <c r="R218" s="219"/>
      <c r="T218" s="219"/>
      <c r="V218" s="219"/>
      <c r="X218" s="219"/>
      <c r="Z218" s="219"/>
      <c r="AB218" s="219"/>
      <c r="AD218" s="219"/>
      <c r="AF218" s="219"/>
      <c r="AH218" s="219"/>
      <c r="AJ218" s="219"/>
      <c r="AL218" s="219"/>
      <c r="AN218" s="219"/>
      <c r="AP218" s="219"/>
      <c r="AR218" s="219"/>
      <c r="AT218" s="219"/>
      <c r="AV218" s="219"/>
      <c r="AW218" s="71"/>
      <c r="AX218" s="72"/>
      <c r="AY218" s="73"/>
      <c r="AZ218" s="73"/>
      <c r="BA218" s="86"/>
      <c r="BB218" s="73"/>
      <c r="BC218" s="73"/>
      <c r="BD218" s="73"/>
      <c r="BE218" s="73"/>
      <c r="BF218" s="73"/>
      <c r="BG218" s="73"/>
      <c r="BH218" s="73"/>
      <c r="BI218" s="73"/>
      <c r="BJ218" s="73"/>
      <c r="BK218" s="72"/>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row>
    <row r="219" spans="1:103" s="70" customFormat="1" x14ac:dyDescent="0.25">
      <c r="A219" s="67"/>
      <c r="B219" s="219"/>
      <c r="D219" s="219"/>
      <c r="F219" s="219"/>
      <c r="H219" s="219"/>
      <c r="J219" s="219"/>
      <c r="L219" s="219"/>
      <c r="N219" s="219"/>
      <c r="P219" s="219"/>
      <c r="R219" s="219"/>
      <c r="T219" s="219"/>
      <c r="V219" s="219"/>
      <c r="X219" s="219"/>
      <c r="Z219" s="219"/>
      <c r="AB219" s="219"/>
      <c r="AD219" s="219"/>
      <c r="AF219" s="219"/>
      <c r="AH219" s="219"/>
      <c r="AJ219" s="219"/>
      <c r="AL219" s="219"/>
      <c r="AN219" s="219"/>
      <c r="AP219" s="219"/>
      <c r="AR219" s="219"/>
      <c r="AT219" s="219"/>
      <c r="AV219" s="219"/>
      <c r="AW219" s="71"/>
      <c r="AX219" s="72"/>
      <c r="AY219" s="73"/>
      <c r="AZ219" s="73"/>
      <c r="BA219" s="86"/>
      <c r="BB219" s="73"/>
      <c r="BC219" s="73"/>
      <c r="BD219" s="73"/>
      <c r="BE219" s="73"/>
      <c r="BF219" s="73"/>
      <c r="BG219" s="73"/>
      <c r="BH219" s="73"/>
      <c r="BI219" s="73"/>
      <c r="BJ219" s="73"/>
      <c r="BK219" s="72"/>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row>
    <row r="220" spans="1:103" s="70" customFormat="1" x14ac:dyDescent="0.25">
      <c r="A220" s="67"/>
      <c r="B220" s="219"/>
      <c r="D220" s="219"/>
      <c r="F220" s="219"/>
      <c r="H220" s="219"/>
      <c r="J220" s="219"/>
      <c r="L220" s="219"/>
      <c r="N220" s="219"/>
      <c r="P220" s="219"/>
      <c r="R220" s="219"/>
      <c r="T220" s="219"/>
      <c r="V220" s="219"/>
      <c r="X220" s="219"/>
      <c r="Z220" s="219"/>
      <c r="AB220" s="219"/>
      <c r="AD220" s="219"/>
      <c r="AF220" s="219"/>
      <c r="AH220" s="219"/>
      <c r="AJ220" s="219"/>
      <c r="AL220" s="219"/>
      <c r="AN220" s="219"/>
      <c r="AP220" s="219"/>
      <c r="AR220" s="219"/>
      <c r="AT220" s="219"/>
      <c r="AV220" s="219"/>
      <c r="AW220" s="71"/>
      <c r="AX220" s="72"/>
      <c r="AY220" s="73"/>
      <c r="AZ220" s="73"/>
      <c r="BA220" s="86"/>
      <c r="BB220" s="73"/>
      <c r="BC220" s="73"/>
      <c r="BD220" s="73"/>
      <c r="BE220" s="73"/>
      <c r="BF220" s="73"/>
      <c r="BG220" s="73"/>
      <c r="BH220" s="73"/>
      <c r="BI220" s="73"/>
      <c r="BJ220" s="73"/>
      <c r="BK220" s="72"/>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row>
    <row r="221" spans="1:103" s="70" customFormat="1" x14ac:dyDescent="0.25">
      <c r="A221" s="67"/>
      <c r="B221" s="219"/>
      <c r="D221" s="219"/>
      <c r="F221" s="219"/>
      <c r="H221" s="219"/>
      <c r="J221" s="219"/>
      <c r="L221" s="219"/>
      <c r="N221" s="219"/>
      <c r="P221" s="219"/>
      <c r="R221" s="219"/>
      <c r="T221" s="219"/>
      <c r="V221" s="219"/>
      <c r="X221" s="219"/>
      <c r="Z221" s="219"/>
      <c r="AB221" s="219"/>
      <c r="AD221" s="219"/>
      <c r="AF221" s="219"/>
      <c r="AH221" s="219"/>
      <c r="AJ221" s="219"/>
      <c r="AL221" s="219"/>
      <c r="AN221" s="219"/>
      <c r="AP221" s="219"/>
      <c r="AR221" s="219"/>
      <c r="AT221" s="219"/>
      <c r="AV221" s="219"/>
      <c r="AW221" s="71"/>
      <c r="AX221" s="72"/>
      <c r="AY221" s="73"/>
      <c r="AZ221" s="73"/>
      <c r="BA221" s="86"/>
      <c r="BB221" s="73"/>
      <c r="BC221" s="73"/>
      <c r="BD221" s="73"/>
      <c r="BE221" s="73"/>
      <c r="BF221" s="73"/>
      <c r="BG221" s="73"/>
      <c r="BH221" s="73"/>
      <c r="BI221" s="73"/>
      <c r="BJ221" s="73"/>
      <c r="BK221" s="72"/>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row>
    <row r="222" spans="1:103" s="70" customFormat="1" x14ac:dyDescent="0.25">
      <c r="A222" s="67"/>
      <c r="B222" s="219"/>
      <c r="D222" s="219"/>
      <c r="F222" s="219"/>
      <c r="H222" s="219"/>
      <c r="J222" s="219"/>
      <c r="L222" s="219"/>
      <c r="N222" s="219"/>
      <c r="P222" s="219"/>
      <c r="R222" s="219"/>
      <c r="T222" s="219"/>
      <c r="V222" s="219"/>
      <c r="X222" s="219"/>
      <c r="Z222" s="219"/>
      <c r="AB222" s="219"/>
      <c r="AD222" s="219"/>
      <c r="AF222" s="219"/>
      <c r="AH222" s="219"/>
      <c r="AJ222" s="219"/>
      <c r="AL222" s="219"/>
      <c r="AN222" s="219"/>
      <c r="AP222" s="219"/>
      <c r="AR222" s="219"/>
      <c r="AT222" s="219"/>
      <c r="AV222" s="219"/>
      <c r="AW222" s="71"/>
      <c r="AX222" s="72"/>
      <c r="AY222" s="73"/>
      <c r="AZ222" s="73"/>
      <c r="BA222" s="86"/>
      <c r="BB222" s="73"/>
      <c r="BC222" s="73"/>
      <c r="BD222" s="73"/>
      <c r="BE222" s="73"/>
      <c r="BF222" s="73"/>
      <c r="BG222" s="73"/>
      <c r="BH222" s="73"/>
      <c r="BI222" s="73"/>
      <c r="BJ222" s="73"/>
      <c r="BK222" s="72"/>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row>
    <row r="223" spans="1:103" s="70" customFormat="1" x14ac:dyDescent="0.25">
      <c r="A223" s="67"/>
      <c r="B223" s="219"/>
      <c r="D223" s="219"/>
      <c r="F223" s="219"/>
      <c r="H223" s="219"/>
      <c r="J223" s="219"/>
      <c r="L223" s="219"/>
      <c r="N223" s="219"/>
      <c r="P223" s="219"/>
      <c r="R223" s="219"/>
      <c r="T223" s="219"/>
      <c r="V223" s="219"/>
      <c r="X223" s="219"/>
      <c r="Z223" s="219"/>
      <c r="AB223" s="219"/>
      <c r="AD223" s="219"/>
      <c r="AF223" s="219"/>
      <c r="AH223" s="219"/>
      <c r="AJ223" s="219"/>
      <c r="AL223" s="219"/>
      <c r="AN223" s="219"/>
      <c r="AP223" s="219"/>
      <c r="AR223" s="219"/>
      <c r="AT223" s="219"/>
      <c r="AV223" s="219"/>
      <c r="AW223" s="71"/>
      <c r="AX223" s="72"/>
      <c r="AY223" s="73"/>
      <c r="AZ223" s="73"/>
      <c r="BA223" s="86"/>
      <c r="BB223" s="73"/>
      <c r="BC223" s="73"/>
      <c r="BD223" s="73"/>
      <c r="BE223" s="73"/>
      <c r="BF223" s="73"/>
      <c r="BG223" s="73"/>
      <c r="BH223" s="73"/>
      <c r="BI223" s="73"/>
      <c r="BJ223" s="73"/>
      <c r="BK223" s="72"/>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row>
    <row r="224" spans="1:103" s="70" customFormat="1" x14ac:dyDescent="0.25">
      <c r="A224" s="67"/>
      <c r="B224" s="219"/>
      <c r="D224" s="219"/>
      <c r="F224" s="219"/>
      <c r="H224" s="219"/>
      <c r="J224" s="219"/>
      <c r="L224" s="219"/>
      <c r="N224" s="219"/>
      <c r="P224" s="219"/>
      <c r="R224" s="219"/>
      <c r="T224" s="219"/>
      <c r="V224" s="219"/>
      <c r="X224" s="219"/>
      <c r="Z224" s="219"/>
      <c r="AB224" s="219"/>
      <c r="AD224" s="219"/>
      <c r="AF224" s="219"/>
      <c r="AH224" s="219"/>
      <c r="AJ224" s="219"/>
      <c r="AL224" s="219"/>
      <c r="AN224" s="219"/>
      <c r="AP224" s="219"/>
      <c r="AR224" s="219"/>
      <c r="AT224" s="219"/>
      <c r="AV224" s="219"/>
      <c r="AW224" s="71"/>
      <c r="AX224" s="72"/>
      <c r="AY224" s="73"/>
      <c r="AZ224" s="73"/>
      <c r="BA224" s="86"/>
      <c r="BB224" s="73"/>
      <c r="BC224" s="73"/>
      <c r="BD224" s="73"/>
      <c r="BE224" s="73"/>
      <c r="BF224" s="73"/>
      <c r="BG224" s="73"/>
      <c r="BH224" s="73"/>
      <c r="BI224" s="73"/>
      <c r="BJ224" s="73"/>
      <c r="BK224" s="72"/>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row>
    <row r="225" spans="1:103" s="70" customFormat="1" x14ac:dyDescent="0.25">
      <c r="A225" s="67"/>
      <c r="B225" s="219"/>
      <c r="D225" s="219"/>
      <c r="F225" s="219"/>
      <c r="H225" s="219"/>
      <c r="J225" s="219"/>
      <c r="L225" s="219"/>
      <c r="N225" s="219"/>
      <c r="P225" s="219"/>
      <c r="R225" s="219"/>
      <c r="T225" s="219"/>
      <c r="V225" s="219"/>
      <c r="X225" s="219"/>
      <c r="Z225" s="219"/>
      <c r="AB225" s="219"/>
      <c r="AD225" s="219"/>
      <c r="AF225" s="219"/>
      <c r="AH225" s="219"/>
      <c r="AJ225" s="219"/>
      <c r="AL225" s="219"/>
      <c r="AN225" s="219"/>
      <c r="AP225" s="219"/>
      <c r="AR225" s="219"/>
      <c r="AT225" s="219"/>
      <c r="AV225" s="219"/>
      <c r="AW225" s="71"/>
      <c r="AX225" s="72"/>
      <c r="AY225" s="73"/>
      <c r="AZ225" s="73"/>
      <c r="BA225" s="86"/>
      <c r="BB225" s="73"/>
      <c r="BC225" s="73"/>
      <c r="BD225" s="73"/>
      <c r="BE225" s="73"/>
      <c r="BF225" s="73"/>
      <c r="BG225" s="73"/>
      <c r="BH225" s="73"/>
      <c r="BI225" s="73"/>
      <c r="BJ225" s="73"/>
      <c r="BK225" s="72"/>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row>
    <row r="226" spans="1:103" s="70" customFormat="1" x14ac:dyDescent="0.25">
      <c r="A226" s="67"/>
      <c r="B226" s="219"/>
      <c r="D226" s="219"/>
      <c r="F226" s="219"/>
      <c r="H226" s="219"/>
      <c r="J226" s="219"/>
      <c r="L226" s="219"/>
      <c r="N226" s="219"/>
      <c r="P226" s="219"/>
      <c r="R226" s="219"/>
      <c r="T226" s="219"/>
      <c r="V226" s="219"/>
      <c r="X226" s="219"/>
      <c r="Z226" s="219"/>
      <c r="AB226" s="219"/>
      <c r="AD226" s="219"/>
      <c r="AF226" s="219"/>
      <c r="AH226" s="219"/>
      <c r="AJ226" s="219"/>
      <c r="AL226" s="219"/>
      <c r="AN226" s="219"/>
      <c r="AP226" s="219"/>
      <c r="AR226" s="219"/>
      <c r="AT226" s="219"/>
      <c r="AV226" s="219"/>
      <c r="AW226" s="71"/>
      <c r="AX226" s="72"/>
      <c r="AY226" s="73"/>
      <c r="AZ226" s="73"/>
      <c r="BA226" s="86"/>
      <c r="BB226" s="73"/>
      <c r="BC226" s="73"/>
      <c r="BD226" s="73"/>
      <c r="BE226" s="73"/>
      <c r="BF226" s="73"/>
      <c r="BG226" s="73"/>
      <c r="BH226" s="73"/>
      <c r="BI226" s="73"/>
      <c r="BJ226" s="73"/>
      <c r="BK226" s="72"/>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row>
    <row r="227" spans="1:103" s="70" customFormat="1" x14ac:dyDescent="0.25">
      <c r="A227" s="67"/>
      <c r="B227" s="219"/>
      <c r="D227" s="219"/>
      <c r="F227" s="219"/>
      <c r="H227" s="219"/>
      <c r="J227" s="219"/>
      <c r="L227" s="219"/>
      <c r="N227" s="219"/>
      <c r="P227" s="219"/>
      <c r="R227" s="219"/>
      <c r="T227" s="219"/>
      <c r="V227" s="219"/>
      <c r="X227" s="219"/>
      <c r="Z227" s="219"/>
      <c r="AB227" s="219"/>
      <c r="AD227" s="219"/>
      <c r="AF227" s="219"/>
      <c r="AH227" s="219"/>
      <c r="AJ227" s="219"/>
      <c r="AL227" s="219"/>
      <c r="AN227" s="219"/>
      <c r="AP227" s="219"/>
      <c r="AR227" s="219"/>
      <c r="AT227" s="219"/>
      <c r="AV227" s="219"/>
      <c r="AW227" s="71"/>
      <c r="AX227" s="72"/>
      <c r="AY227" s="73"/>
      <c r="AZ227" s="73"/>
      <c r="BA227" s="86"/>
      <c r="BB227" s="73"/>
      <c r="BC227" s="73"/>
      <c r="BD227" s="73"/>
      <c r="BE227" s="73"/>
      <c r="BF227" s="73"/>
      <c r="BG227" s="73"/>
      <c r="BH227" s="73"/>
      <c r="BI227" s="73"/>
      <c r="BJ227" s="73"/>
      <c r="BK227" s="72"/>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row>
    <row r="228" spans="1:103" s="70" customFormat="1" x14ac:dyDescent="0.25">
      <c r="A228" s="67"/>
      <c r="B228" s="219"/>
      <c r="D228" s="219"/>
      <c r="F228" s="219"/>
      <c r="H228" s="219"/>
      <c r="J228" s="219"/>
      <c r="L228" s="219"/>
      <c r="N228" s="219"/>
      <c r="P228" s="219"/>
      <c r="R228" s="219"/>
      <c r="T228" s="219"/>
      <c r="V228" s="219"/>
      <c r="X228" s="219"/>
      <c r="Z228" s="219"/>
      <c r="AB228" s="219"/>
      <c r="AD228" s="219"/>
      <c r="AF228" s="219"/>
      <c r="AH228" s="219"/>
      <c r="AJ228" s="219"/>
      <c r="AL228" s="219"/>
      <c r="AN228" s="219"/>
      <c r="AP228" s="219"/>
      <c r="AR228" s="219"/>
      <c r="AT228" s="219"/>
      <c r="AV228" s="219"/>
      <c r="AW228" s="71"/>
      <c r="AX228" s="72"/>
      <c r="AY228" s="73"/>
      <c r="AZ228" s="73"/>
      <c r="BA228" s="86"/>
      <c r="BB228" s="73"/>
      <c r="BC228" s="73"/>
      <c r="BD228" s="73"/>
      <c r="BE228" s="73"/>
      <c r="BF228" s="73"/>
      <c r="BG228" s="73"/>
      <c r="BH228" s="73"/>
      <c r="BI228" s="73"/>
      <c r="BJ228" s="73"/>
      <c r="BK228" s="72"/>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row>
    <row r="229" spans="1:103" s="70" customFormat="1" x14ac:dyDescent="0.25">
      <c r="A229" s="67"/>
      <c r="B229" s="219"/>
      <c r="D229" s="219"/>
      <c r="F229" s="219"/>
      <c r="H229" s="219"/>
      <c r="J229" s="219"/>
      <c r="L229" s="219"/>
      <c r="N229" s="219"/>
      <c r="P229" s="219"/>
      <c r="R229" s="219"/>
      <c r="T229" s="219"/>
      <c r="V229" s="219"/>
      <c r="X229" s="219"/>
      <c r="Z229" s="219"/>
      <c r="AB229" s="219"/>
      <c r="AD229" s="219"/>
      <c r="AF229" s="219"/>
      <c r="AH229" s="219"/>
      <c r="AJ229" s="219"/>
      <c r="AL229" s="219"/>
      <c r="AN229" s="219"/>
      <c r="AP229" s="219"/>
      <c r="AR229" s="219"/>
      <c r="AT229" s="219"/>
      <c r="AV229" s="219"/>
      <c r="AW229" s="71"/>
      <c r="AX229" s="72"/>
      <c r="AY229" s="73"/>
      <c r="AZ229" s="73"/>
      <c r="BA229" s="86"/>
      <c r="BB229" s="73"/>
      <c r="BC229" s="73"/>
      <c r="BD229" s="73"/>
      <c r="BE229" s="73"/>
      <c r="BF229" s="73"/>
      <c r="BG229" s="73"/>
      <c r="BH229" s="73"/>
      <c r="BI229" s="73"/>
      <c r="BJ229" s="73"/>
      <c r="BK229" s="72"/>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row>
    <row r="230" spans="1:103" s="70" customFormat="1" x14ac:dyDescent="0.25">
      <c r="A230" s="67"/>
      <c r="B230" s="219"/>
      <c r="D230" s="219"/>
      <c r="F230" s="219"/>
      <c r="H230" s="219"/>
      <c r="J230" s="219"/>
      <c r="L230" s="219"/>
      <c r="N230" s="219"/>
      <c r="P230" s="219"/>
      <c r="R230" s="219"/>
      <c r="T230" s="219"/>
      <c r="V230" s="219"/>
      <c r="X230" s="219"/>
      <c r="Z230" s="219"/>
      <c r="AB230" s="219"/>
      <c r="AD230" s="219"/>
      <c r="AF230" s="219"/>
      <c r="AH230" s="219"/>
      <c r="AJ230" s="219"/>
      <c r="AL230" s="219"/>
      <c r="AN230" s="219"/>
      <c r="AP230" s="219"/>
      <c r="AR230" s="219"/>
      <c r="AT230" s="219"/>
      <c r="AV230" s="219"/>
      <c r="AW230" s="71"/>
      <c r="AX230" s="72"/>
      <c r="AY230" s="73"/>
      <c r="AZ230" s="73"/>
      <c r="BA230" s="86"/>
      <c r="BB230" s="73"/>
      <c r="BC230" s="73"/>
      <c r="BD230" s="73"/>
      <c r="BE230" s="73"/>
      <c r="BF230" s="73"/>
      <c r="BG230" s="73"/>
      <c r="BH230" s="73"/>
      <c r="BI230" s="73"/>
      <c r="BJ230" s="73"/>
      <c r="BK230" s="72"/>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row>
    <row r="231" spans="1:103" s="70" customFormat="1" x14ac:dyDescent="0.25">
      <c r="A231" s="67"/>
      <c r="B231" s="219"/>
      <c r="D231" s="219"/>
      <c r="F231" s="219"/>
      <c r="H231" s="219"/>
      <c r="J231" s="219"/>
      <c r="L231" s="219"/>
      <c r="N231" s="219"/>
      <c r="P231" s="219"/>
      <c r="R231" s="219"/>
      <c r="T231" s="219"/>
      <c r="V231" s="219"/>
      <c r="X231" s="219"/>
      <c r="Z231" s="219"/>
      <c r="AB231" s="219"/>
      <c r="AD231" s="219"/>
      <c r="AF231" s="219"/>
      <c r="AH231" s="219"/>
      <c r="AJ231" s="219"/>
      <c r="AL231" s="219"/>
      <c r="AN231" s="219"/>
      <c r="AP231" s="219"/>
      <c r="AR231" s="219"/>
      <c r="AT231" s="219"/>
      <c r="AV231" s="219"/>
      <c r="AW231" s="71"/>
      <c r="AX231" s="72"/>
      <c r="AY231" s="73"/>
      <c r="AZ231" s="73"/>
      <c r="BA231" s="86"/>
      <c r="BB231" s="73"/>
      <c r="BC231" s="73"/>
      <c r="BD231" s="73"/>
      <c r="BE231" s="73"/>
      <c r="BF231" s="73"/>
      <c r="BG231" s="73"/>
      <c r="BH231" s="73"/>
      <c r="BI231" s="73"/>
      <c r="BJ231" s="73"/>
      <c r="BK231" s="72"/>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row>
    <row r="232" spans="1:103" s="70" customFormat="1" x14ac:dyDescent="0.25">
      <c r="A232" s="67"/>
      <c r="B232" s="219"/>
      <c r="D232" s="219"/>
      <c r="F232" s="219"/>
      <c r="H232" s="219"/>
      <c r="J232" s="219"/>
      <c r="L232" s="219"/>
      <c r="N232" s="219"/>
      <c r="P232" s="219"/>
      <c r="R232" s="219"/>
      <c r="T232" s="219"/>
      <c r="V232" s="219"/>
      <c r="X232" s="219"/>
      <c r="Z232" s="219"/>
      <c r="AB232" s="219"/>
      <c r="AD232" s="219"/>
      <c r="AF232" s="219"/>
      <c r="AH232" s="219"/>
      <c r="AJ232" s="219"/>
      <c r="AL232" s="219"/>
      <c r="AN232" s="219"/>
      <c r="AP232" s="219"/>
      <c r="AR232" s="219"/>
      <c r="AT232" s="219"/>
      <c r="AV232" s="219"/>
      <c r="AW232" s="71"/>
      <c r="AX232" s="72"/>
      <c r="AY232" s="73"/>
      <c r="AZ232" s="73"/>
      <c r="BA232" s="86"/>
      <c r="BB232" s="73"/>
      <c r="BC232" s="73"/>
      <c r="BD232" s="73"/>
      <c r="BE232" s="73"/>
      <c r="BF232" s="73"/>
      <c r="BG232" s="73"/>
      <c r="BH232" s="73"/>
      <c r="BI232" s="73"/>
      <c r="BJ232" s="73"/>
      <c r="BK232" s="72"/>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row>
    <row r="233" spans="1:103" s="70" customFormat="1" x14ac:dyDescent="0.25">
      <c r="A233" s="67"/>
      <c r="B233" s="219"/>
      <c r="D233" s="219"/>
      <c r="F233" s="219"/>
      <c r="H233" s="219"/>
      <c r="J233" s="219"/>
      <c r="L233" s="219"/>
      <c r="N233" s="219"/>
      <c r="P233" s="219"/>
      <c r="R233" s="219"/>
      <c r="T233" s="219"/>
      <c r="V233" s="219"/>
      <c r="X233" s="219"/>
      <c r="Z233" s="219"/>
      <c r="AB233" s="219"/>
      <c r="AD233" s="219"/>
      <c r="AF233" s="219"/>
      <c r="AH233" s="219"/>
      <c r="AJ233" s="219"/>
      <c r="AL233" s="219"/>
      <c r="AN233" s="219"/>
      <c r="AP233" s="219"/>
      <c r="AR233" s="219"/>
      <c r="AT233" s="219"/>
      <c r="AV233" s="219"/>
      <c r="AW233" s="71"/>
      <c r="AX233" s="72"/>
      <c r="AY233" s="73"/>
      <c r="AZ233" s="73"/>
      <c r="BA233" s="86"/>
      <c r="BB233" s="73"/>
      <c r="BC233" s="73"/>
      <c r="BD233" s="73"/>
      <c r="BE233" s="73"/>
      <c r="BF233" s="73"/>
      <c r="BG233" s="73"/>
      <c r="BH233" s="73"/>
      <c r="BI233" s="73"/>
      <c r="BJ233" s="73"/>
      <c r="BK233" s="72"/>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row>
    <row r="234" spans="1:103" s="70" customFormat="1" x14ac:dyDescent="0.25">
      <c r="A234" s="67"/>
      <c r="B234" s="219"/>
      <c r="D234" s="219"/>
      <c r="F234" s="219"/>
      <c r="H234" s="219"/>
      <c r="J234" s="219"/>
      <c r="L234" s="219"/>
      <c r="N234" s="219"/>
      <c r="P234" s="219"/>
      <c r="R234" s="219"/>
      <c r="T234" s="219"/>
      <c r="V234" s="219"/>
      <c r="X234" s="219"/>
      <c r="Z234" s="219"/>
      <c r="AB234" s="219"/>
      <c r="AD234" s="219"/>
      <c r="AF234" s="219"/>
      <c r="AH234" s="219"/>
      <c r="AJ234" s="219"/>
      <c r="AL234" s="219"/>
      <c r="AN234" s="219"/>
      <c r="AP234" s="219"/>
      <c r="AR234" s="219"/>
      <c r="AT234" s="219"/>
      <c r="AV234" s="219"/>
      <c r="AW234" s="71"/>
      <c r="AX234" s="72"/>
      <c r="AY234" s="73"/>
      <c r="AZ234" s="73"/>
      <c r="BA234" s="86"/>
      <c r="BB234" s="73"/>
      <c r="BC234" s="73"/>
      <c r="BD234" s="73"/>
      <c r="BE234" s="73"/>
      <c r="BF234" s="73"/>
      <c r="BG234" s="73"/>
      <c r="BH234" s="73"/>
      <c r="BI234" s="73"/>
      <c r="BJ234" s="73"/>
      <c r="BK234" s="72"/>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row>
    <row r="235" spans="1:103" s="70" customFormat="1" x14ac:dyDescent="0.25">
      <c r="A235" s="67"/>
      <c r="B235" s="219"/>
      <c r="D235" s="219"/>
      <c r="F235" s="219"/>
      <c r="H235" s="219"/>
      <c r="J235" s="219"/>
      <c r="L235" s="219"/>
      <c r="N235" s="219"/>
      <c r="P235" s="219"/>
      <c r="R235" s="219"/>
      <c r="T235" s="219"/>
      <c r="V235" s="219"/>
      <c r="X235" s="219"/>
      <c r="Z235" s="219"/>
      <c r="AB235" s="219"/>
      <c r="AD235" s="219"/>
      <c r="AF235" s="219"/>
      <c r="AH235" s="219"/>
      <c r="AJ235" s="219"/>
      <c r="AL235" s="219"/>
      <c r="AN235" s="219"/>
      <c r="AP235" s="219"/>
      <c r="AR235" s="219"/>
      <c r="AT235" s="219"/>
      <c r="AV235" s="219"/>
      <c r="AW235" s="71"/>
      <c r="AX235" s="72"/>
      <c r="AY235" s="73"/>
      <c r="AZ235" s="73"/>
      <c r="BA235" s="86"/>
      <c r="BB235" s="73"/>
      <c r="BC235" s="73"/>
      <c r="BD235" s="73"/>
      <c r="BE235" s="73"/>
      <c r="BF235" s="73"/>
      <c r="BG235" s="73"/>
      <c r="BH235" s="73"/>
      <c r="BI235" s="73"/>
      <c r="BJ235" s="73"/>
      <c r="BK235" s="72"/>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row>
    <row r="236" spans="1:103" s="70" customFormat="1" x14ac:dyDescent="0.25">
      <c r="A236" s="67"/>
      <c r="B236" s="219"/>
      <c r="D236" s="219"/>
      <c r="F236" s="219"/>
      <c r="H236" s="219"/>
      <c r="J236" s="219"/>
      <c r="L236" s="219"/>
      <c r="N236" s="219"/>
      <c r="P236" s="219"/>
      <c r="R236" s="219"/>
      <c r="T236" s="219"/>
      <c r="V236" s="219"/>
      <c r="X236" s="219"/>
      <c r="Z236" s="219"/>
      <c r="AB236" s="219"/>
      <c r="AD236" s="219"/>
      <c r="AF236" s="219"/>
      <c r="AH236" s="219"/>
      <c r="AJ236" s="219"/>
      <c r="AL236" s="219"/>
      <c r="AN236" s="219"/>
      <c r="AP236" s="219"/>
      <c r="AR236" s="219"/>
      <c r="AT236" s="219"/>
      <c r="AV236" s="219"/>
      <c r="AW236" s="71"/>
      <c r="AX236" s="72"/>
      <c r="AY236" s="73"/>
      <c r="AZ236" s="73"/>
      <c r="BA236" s="86"/>
      <c r="BB236" s="73"/>
      <c r="BC236" s="73"/>
      <c r="BD236" s="73"/>
      <c r="BE236" s="73"/>
      <c r="BF236" s="73"/>
      <c r="BG236" s="73"/>
      <c r="BH236" s="73"/>
      <c r="BI236" s="73"/>
      <c r="BJ236" s="73"/>
      <c r="BK236" s="72"/>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row>
    <row r="237" spans="1:103" s="70" customFormat="1" x14ac:dyDescent="0.25">
      <c r="A237" s="67"/>
      <c r="B237" s="219"/>
      <c r="D237" s="219"/>
      <c r="F237" s="219"/>
      <c r="H237" s="219"/>
      <c r="J237" s="219"/>
      <c r="L237" s="219"/>
      <c r="N237" s="219"/>
      <c r="P237" s="219"/>
      <c r="R237" s="219"/>
      <c r="T237" s="219"/>
      <c r="V237" s="219"/>
      <c r="X237" s="219"/>
      <c r="Z237" s="219"/>
      <c r="AB237" s="219"/>
      <c r="AD237" s="219"/>
      <c r="AF237" s="219"/>
      <c r="AH237" s="219"/>
      <c r="AJ237" s="219"/>
      <c r="AL237" s="219"/>
      <c r="AN237" s="219"/>
      <c r="AP237" s="219"/>
      <c r="AR237" s="219"/>
      <c r="AT237" s="219"/>
      <c r="AV237" s="219"/>
      <c r="AW237" s="71"/>
      <c r="AX237" s="72"/>
      <c r="AY237" s="73"/>
      <c r="AZ237" s="73"/>
      <c r="BA237" s="86"/>
      <c r="BB237" s="73"/>
      <c r="BC237" s="73"/>
      <c r="BD237" s="73"/>
      <c r="BE237" s="73"/>
      <c r="BF237" s="73"/>
      <c r="BG237" s="73"/>
      <c r="BH237" s="73"/>
      <c r="BI237" s="73"/>
      <c r="BJ237" s="73"/>
      <c r="BK237" s="72"/>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row>
    <row r="238" spans="1:103" s="70" customFormat="1" x14ac:dyDescent="0.25">
      <c r="A238" s="67"/>
      <c r="B238" s="219"/>
      <c r="D238" s="219"/>
      <c r="F238" s="219"/>
      <c r="H238" s="219"/>
      <c r="J238" s="219"/>
      <c r="L238" s="219"/>
      <c r="N238" s="219"/>
      <c r="P238" s="219"/>
      <c r="R238" s="219"/>
      <c r="T238" s="219"/>
      <c r="V238" s="219"/>
      <c r="X238" s="219"/>
      <c r="Z238" s="219"/>
      <c r="AB238" s="219"/>
      <c r="AD238" s="219"/>
      <c r="AF238" s="219"/>
      <c r="AH238" s="219"/>
      <c r="AJ238" s="219"/>
      <c r="AL238" s="219"/>
      <c r="AN238" s="219"/>
      <c r="AP238" s="219"/>
      <c r="AR238" s="219"/>
      <c r="AT238" s="219"/>
      <c r="AV238" s="219"/>
      <c r="AW238" s="71"/>
      <c r="AX238" s="72"/>
      <c r="AY238" s="73"/>
      <c r="AZ238" s="73"/>
      <c r="BA238" s="86"/>
      <c r="BB238" s="73"/>
      <c r="BC238" s="73"/>
      <c r="BD238" s="73"/>
      <c r="BE238" s="73"/>
      <c r="BF238" s="73"/>
      <c r="BG238" s="73"/>
      <c r="BH238" s="73"/>
      <c r="BI238" s="73"/>
      <c r="BJ238" s="73"/>
      <c r="BK238" s="72"/>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row>
    <row r="239" spans="1:103" s="70" customFormat="1" x14ac:dyDescent="0.25">
      <c r="A239" s="67"/>
      <c r="B239" s="219"/>
      <c r="D239" s="219"/>
      <c r="F239" s="219"/>
      <c r="H239" s="219"/>
      <c r="J239" s="219"/>
      <c r="L239" s="219"/>
      <c r="N239" s="219"/>
      <c r="P239" s="219"/>
      <c r="R239" s="219"/>
      <c r="T239" s="219"/>
      <c r="V239" s="219"/>
      <c r="X239" s="219"/>
      <c r="Z239" s="219"/>
      <c r="AB239" s="219"/>
      <c r="AD239" s="219"/>
      <c r="AF239" s="219"/>
      <c r="AH239" s="219"/>
      <c r="AJ239" s="219"/>
      <c r="AL239" s="219"/>
      <c r="AN239" s="219"/>
      <c r="AP239" s="219"/>
      <c r="AR239" s="219"/>
      <c r="AT239" s="219"/>
      <c r="AV239" s="219"/>
      <c r="AW239" s="71"/>
      <c r="AX239" s="72"/>
      <c r="AY239" s="73"/>
      <c r="AZ239" s="73"/>
      <c r="BA239" s="86"/>
      <c r="BB239" s="73"/>
      <c r="BC239" s="73"/>
      <c r="BD239" s="73"/>
      <c r="BE239" s="73"/>
      <c r="BF239" s="73"/>
      <c r="BG239" s="73"/>
      <c r="BH239" s="73"/>
      <c r="BI239" s="73"/>
      <c r="BJ239" s="73"/>
      <c r="BK239" s="72"/>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row>
    <row r="240" spans="1:103" s="70" customFormat="1" x14ac:dyDescent="0.25">
      <c r="A240" s="67"/>
      <c r="B240" s="219"/>
      <c r="D240" s="219"/>
      <c r="F240" s="219"/>
      <c r="H240" s="219"/>
      <c r="J240" s="219"/>
      <c r="L240" s="219"/>
      <c r="N240" s="219"/>
      <c r="P240" s="219"/>
      <c r="R240" s="219"/>
      <c r="T240" s="219"/>
      <c r="V240" s="219"/>
      <c r="X240" s="219"/>
      <c r="Z240" s="219"/>
      <c r="AB240" s="219"/>
      <c r="AD240" s="219"/>
      <c r="AF240" s="219"/>
      <c r="AH240" s="219"/>
      <c r="AJ240" s="219"/>
      <c r="AL240" s="219"/>
      <c r="AN240" s="219"/>
      <c r="AP240" s="219"/>
      <c r="AR240" s="219"/>
      <c r="AT240" s="219"/>
      <c r="AV240" s="219"/>
      <c r="AW240" s="71"/>
      <c r="AX240" s="72"/>
      <c r="AY240" s="73"/>
      <c r="AZ240" s="73"/>
      <c r="BA240" s="86"/>
      <c r="BB240" s="73"/>
      <c r="BC240" s="73"/>
      <c r="BD240" s="73"/>
      <c r="BE240" s="73"/>
      <c r="BF240" s="73"/>
      <c r="BG240" s="73"/>
      <c r="BH240" s="73"/>
      <c r="BI240" s="73"/>
      <c r="BJ240" s="73"/>
      <c r="BK240" s="72"/>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row>
    <row r="241" spans="1:103" s="70" customFormat="1" x14ac:dyDescent="0.25">
      <c r="A241" s="67"/>
      <c r="B241" s="219"/>
      <c r="D241" s="219"/>
      <c r="F241" s="219"/>
      <c r="H241" s="219"/>
      <c r="J241" s="219"/>
      <c r="L241" s="219"/>
      <c r="N241" s="219"/>
      <c r="P241" s="219"/>
      <c r="R241" s="219"/>
      <c r="T241" s="219"/>
      <c r="V241" s="219"/>
      <c r="X241" s="219"/>
      <c r="Z241" s="219"/>
      <c r="AB241" s="219"/>
      <c r="AD241" s="219"/>
      <c r="AF241" s="219"/>
      <c r="AH241" s="219"/>
      <c r="AJ241" s="219"/>
      <c r="AL241" s="219"/>
      <c r="AN241" s="219"/>
      <c r="AP241" s="219"/>
      <c r="AR241" s="219"/>
      <c r="AT241" s="219"/>
      <c r="AV241" s="219"/>
      <c r="AW241" s="71"/>
      <c r="AX241" s="72"/>
      <c r="AY241" s="73"/>
      <c r="AZ241" s="73"/>
      <c r="BA241" s="86"/>
      <c r="BB241" s="73"/>
      <c r="BC241" s="73"/>
      <c r="BD241" s="73"/>
      <c r="BE241" s="73"/>
      <c r="BF241" s="73"/>
      <c r="BG241" s="73"/>
      <c r="BH241" s="73"/>
      <c r="BI241" s="73"/>
      <c r="BJ241" s="73"/>
      <c r="BK241" s="72"/>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row>
    <row r="242" spans="1:103" s="70" customFormat="1" x14ac:dyDescent="0.25">
      <c r="A242" s="67"/>
      <c r="B242" s="219"/>
      <c r="D242" s="219"/>
      <c r="F242" s="219"/>
      <c r="H242" s="219"/>
      <c r="J242" s="219"/>
      <c r="L242" s="219"/>
      <c r="N242" s="219"/>
      <c r="P242" s="219"/>
      <c r="R242" s="219"/>
      <c r="T242" s="219"/>
      <c r="V242" s="219"/>
      <c r="X242" s="219"/>
      <c r="Z242" s="219"/>
      <c r="AB242" s="219"/>
      <c r="AD242" s="219"/>
      <c r="AF242" s="219"/>
      <c r="AH242" s="219"/>
      <c r="AJ242" s="219"/>
      <c r="AL242" s="219"/>
      <c r="AN242" s="219"/>
      <c r="AP242" s="219"/>
      <c r="AR242" s="219"/>
      <c r="AT242" s="219"/>
      <c r="AV242" s="219"/>
      <c r="AW242" s="71"/>
      <c r="AX242" s="72"/>
      <c r="AY242" s="73"/>
      <c r="AZ242" s="73"/>
      <c r="BA242" s="86"/>
      <c r="BB242" s="73"/>
      <c r="BC242" s="73"/>
      <c r="BD242" s="73"/>
      <c r="BE242" s="73"/>
      <c r="BF242" s="73"/>
      <c r="BG242" s="73"/>
      <c r="BH242" s="73"/>
      <c r="BI242" s="73"/>
      <c r="BJ242" s="73"/>
      <c r="BK242" s="72"/>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row>
    <row r="243" spans="1:103" s="70" customFormat="1" x14ac:dyDescent="0.25">
      <c r="A243" s="67"/>
      <c r="B243" s="219"/>
      <c r="D243" s="219"/>
      <c r="F243" s="219"/>
      <c r="H243" s="219"/>
      <c r="J243" s="219"/>
      <c r="L243" s="219"/>
      <c r="N243" s="219"/>
      <c r="P243" s="219"/>
      <c r="R243" s="219"/>
      <c r="T243" s="219"/>
      <c r="V243" s="219"/>
      <c r="X243" s="219"/>
      <c r="Z243" s="219"/>
      <c r="AB243" s="219"/>
      <c r="AD243" s="219"/>
      <c r="AF243" s="219"/>
      <c r="AH243" s="219"/>
      <c r="AJ243" s="219"/>
      <c r="AL243" s="219"/>
      <c r="AN243" s="219"/>
      <c r="AP243" s="219"/>
      <c r="AR243" s="219"/>
      <c r="AT243" s="219"/>
      <c r="AV243" s="219"/>
      <c r="AW243" s="71"/>
      <c r="AX243" s="72"/>
      <c r="AY243" s="73"/>
      <c r="AZ243" s="73"/>
      <c r="BA243" s="86"/>
      <c r="BB243" s="73"/>
      <c r="BC243" s="73"/>
      <c r="BD243" s="73"/>
      <c r="BE243" s="73"/>
      <c r="BF243" s="73"/>
      <c r="BG243" s="73"/>
      <c r="BH243" s="73"/>
      <c r="BI243" s="73"/>
      <c r="BJ243" s="73"/>
      <c r="BK243" s="72"/>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row>
    <row r="244" spans="1:103" s="70" customFormat="1" x14ac:dyDescent="0.25">
      <c r="A244" s="67"/>
      <c r="B244" s="219"/>
      <c r="D244" s="219"/>
      <c r="F244" s="219"/>
      <c r="H244" s="219"/>
      <c r="J244" s="219"/>
      <c r="L244" s="219"/>
      <c r="N244" s="219"/>
      <c r="P244" s="219"/>
      <c r="R244" s="219"/>
      <c r="T244" s="219"/>
      <c r="V244" s="219"/>
      <c r="X244" s="219"/>
      <c r="Z244" s="219"/>
      <c r="AB244" s="219"/>
      <c r="AD244" s="219"/>
      <c r="AF244" s="219"/>
      <c r="AH244" s="219"/>
      <c r="AJ244" s="219"/>
      <c r="AL244" s="219"/>
      <c r="AN244" s="219"/>
      <c r="AP244" s="219"/>
      <c r="AR244" s="219"/>
      <c r="AT244" s="219"/>
      <c r="AV244" s="219"/>
      <c r="AW244" s="71"/>
      <c r="AX244" s="72"/>
      <c r="AY244" s="73"/>
      <c r="AZ244" s="73"/>
      <c r="BA244" s="86"/>
      <c r="BB244" s="73"/>
      <c r="BC244" s="73"/>
      <c r="BD244" s="73"/>
      <c r="BE244" s="73"/>
      <c r="BF244" s="73"/>
      <c r="BG244" s="73"/>
      <c r="BH244" s="73"/>
      <c r="BI244" s="73"/>
      <c r="BJ244" s="73"/>
      <c r="BK244" s="72"/>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row>
    <row r="245" spans="1:103" s="70" customFormat="1" x14ac:dyDescent="0.25">
      <c r="A245" s="67"/>
      <c r="B245" s="219"/>
      <c r="D245" s="219"/>
      <c r="F245" s="219"/>
      <c r="H245" s="219"/>
      <c r="J245" s="219"/>
      <c r="L245" s="219"/>
      <c r="N245" s="219"/>
      <c r="P245" s="219"/>
      <c r="R245" s="219"/>
      <c r="T245" s="219"/>
      <c r="V245" s="219"/>
      <c r="X245" s="219"/>
      <c r="Z245" s="219"/>
      <c r="AB245" s="219"/>
      <c r="AD245" s="219"/>
      <c r="AF245" s="219"/>
      <c r="AH245" s="219"/>
      <c r="AJ245" s="219"/>
      <c r="AL245" s="219"/>
      <c r="AN245" s="219"/>
      <c r="AP245" s="219"/>
      <c r="AR245" s="219"/>
      <c r="AT245" s="219"/>
      <c r="AV245" s="219"/>
      <c r="AW245" s="71"/>
      <c r="AX245" s="72"/>
      <c r="AY245" s="73"/>
      <c r="AZ245" s="73"/>
      <c r="BA245" s="86"/>
      <c r="BB245" s="73"/>
      <c r="BC245" s="73"/>
      <c r="BD245" s="73"/>
      <c r="BE245" s="73"/>
      <c r="BF245" s="73"/>
      <c r="BG245" s="73"/>
      <c r="BH245" s="73"/>
      <c r="BI245" s="73"/>
      <c r="BJ245" s="73"/>
      <c r="BK245" s="72"/>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row>
    <row r="246" spans="1:103" s="70" customFormat="1" x14ac:dyDescent="0.25">
      <c r="A246" s="67"/>
      <c r="B246" s="219"/>
      <c r="D246" s="219"/>
      <c r="F246" s="219"/>
      <c r="H246" s="219"/>
      <c r="J246" s="219"/>
      <c r="L246" s="219"/>
      <c r="N246" s="219"/>
      <c r="P246" s="219"/>
      <c r="R246" s="219"/>
      <c r="T246" s="219"/>
      <c r="V246" s="219"/>
      <c r="X246" s="219"/>
      <c r="Z246" s="219"/>
      <c r="AB246" s="219"/>
      <c r="AD246" s="219"/>
      <c r="AF246" s="219"/>
      <c r="AH246" s="219"/>
      <c r="AJ246" s="219"/>
      <c r="AL246" s="219"/>
      <c r="AN246" s="219"/>
      <c r="AP246" s="219"/>
      <c r="AR246" s="219"/>
      <c r="AT246" s="219"/>
      <c r="AV246" s="219"/>
      <c r="AW246" s="71"/>
      <c r="AX246" s="72"/>
      <c r="AY246" s="73"/>
      <c r="AZ246" s="73"/>
      <c r="BA246" s="86"/>
      <c r="BB246" s="73"/>
      <c r="BC246" s="73"/>
      <c r="BD246" s="73"/>
      <c r="BE246" s="73"/>
      <c r="BF246" s="73"/>
      <c r="BG246" s="73"/>
      <c r="BH246" s="73"/>
      <c r="BI246" s="73"/>
      <c r="BJ246" s="73"/>
      <c r="BK246" s="72"/>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row>
    <row r="247" spans="1:103" s="70" customFormat="1" x14ac:dyDescent="0.25">
      <c r="A247" s="67"/>
      <c r="B247" s="219"/>
      <c r="D247" s="219"/>
      <c r="F247" s="219"/>
      <c r="H247" s="219"/>
      <c r="J247" s="219"/>
      <c r="L247" s="219"/>
      <c r="N247" s="219"/>
      <c r="P247" s="219"/>
      <c r="R247" s="219"/>
      <c r="T247" s="219"/>
      <c r="V247" s="219"/>
      <c r="X247" s="219"/>
      <c r="Z247" s="219"/>
      <c r="AB247" s="219"/>
      <c r="AD247" s="219"/>
      <c r="AF247" s="219"/>
      <c r="AH247" s="219"/>
      <c r="AJ247" s="219"/>
      <c r="AL247" s="219"/>
      <c r="AN247" s="219"/>
      <c r="AP247" s="219"/>
      <c r="AR247" s="219"/>
      <c r="AT247" s="219"/>
      <c r="AV247" s="219"/>
      <c r="AW247" s="71"/>
      <c r="AX247" s="72"/>
      <c r="AY247" s="73"/>
      <c r="AZ247" s="73"/>
      <c r="BA247" s="86"/>
      <c r="BB247" s="73"/>
      <c r="BC247" s="73"/>
      <c r="BD247" s="73"/>
      <c r="BE247" s="73"/>
      <c r="BF247" s="73"/>
      <c r="BG247" s="73"/>
      <c r="BH247" s="73"/>
      <c r="BI247" s="73"/>
      <c r="BJ247" s="73"/>
      <c r="BK247" s="72"/>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row>
    <row r="248" spans="1:103" s="70" customFormat="1" x14ac:dyDescent="0.25">
      <c r="A248" s="67"/>
      <c r="B248" s="219"/>
      <c r="D248" s="219"/>
      <c r="F248" s="219"/>
      <c r="H248" s="219"/>
      <c r="J248" s="219"/>
      <c r="L248" s="219"/>
      <c r="N248" s="219"/>
      <c r="P248" s="219"/>
      <c r="R248" s="219"/>
      <c r="T248" s="219"/>
      <c r="V248" s="219"/>
      <c r="X248" s="219"/>
      <c r="Z248" s="219"/>
      <c r="AB248" s="219"/>
      <c r="AD248" s="219"/>
      <c r="AF248" s="219"/>
      <c r="AH248" s="219"/>
      <c r="AJ248" s="219"/>
      <c r="AL248" s="219"/>
      <c r="AN248" s="219"/>
      <c r="AP248" s="219"/>
      <c r="AR248" s="219"/>
      <c r="AT248" s="219"/>
      <c r="AV248" s="219"/>
      <c r="AW248" s="71"/>
      <c r="AX248" s="72"/>
      <c r="AY248" s="73"/>
      <c r="AZ248" s="73"/>
      <c r="BA248" s="86"/>
      <c r="BB248" s="73"/>
      <c r="BC248" s="73"/>
      <c r="BD248" s="73"/>
      <c r="BE248" s="73"/>
      <c r="BF248" s="73"/>
      <c r="BG248" s="73"/>
      <c r="BH248" s="73"/>
      <c r="BI248" s="73"/>
      <c r="BJ248" s="73"/>
      <c r="BK248" s="72"/>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row>
    <row r="249" spans="1:103" s="70" customFormat="1" x14ac:dyDescent="0.25">
      <c r="A249" s="67"/>
      <c r="B249" s="219"/>
      <c r="D249" s="219"/>
      <c r="F249" s="219"/>
      <c r="H249" s="219"/>
      <c r="J249" s="219"/>
      <c r="L249" s="219"/>
      <c r="N249" s="219"/>
      <c r="P249" s="219"/>
      <c r="R249" s="219"/>
      <c r="T249" s="219"/>
      <c r="V249" s="219"/>
      <c r="X249" s="219"/>
      <c r="Z249" s="219"/>
      <c r="AB249" s="219"/>
      <c r="AD249" s="219"/>
      <c r="AF249" s="219"/>
      <c r="AH249" s="219"/>
      <c r="AJ249" s="219"/>
      <c r="AL249" s="219"/>
      <c r="AN249" s="219"/>
      <c r="AP249" s="219"/>
      <c r="AR249" s="219"/>
      <c r="AT249" s="219"/>
      <c r="AV249" s="219"/>
      <c r="AW249" s="71"/>
      <c r="AX249" s="72"/>
      <c r="AY249" s="73"/>
      <c r="AZ249" s="73"/>
      <c r="BA249" s="86"/>
      <c r="BB249" s="73"/>
      <c r="BC249" s="73"/>
      <c r="BD249" s="73"/>
      <c r="BE249" s="73"/>
      <c r="BF249" s="73"/>
      <c r="BG249" s="73"/>
      <c r="BH249" s="73"/>
      <c r="BI249" s="73"/>
      <c r="BJ249" s="73"/>
      <c r="BK249" s="72"/>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row>
    <row r="250" spans="1:103" s="70" customFormat="1" x14ac:dyDescent="0.25">
      <c r="A250" s="67"/>
      <c r="B250" s="219"/>
      <c r="D250" s="219"/>
      <c r="F250" s="219"/>
      <c r="H250" s="219"/>
      <c r="J250" s="219"/>
      <c r="L250" s="219"/>
      <c r="N250" s="219"/>
      <c r="P250" s="219"/>
      <c r="R250" s="219"/>
      <c r="T250" s="219"/>
      <c r="V250" s="219"/>
      <c r="X250" s="219"/>
      <c r="Z250" s="219"/>
      <c r="AB250" s="219"/>
      <c r="AD250" s="219"/>
      <c r="AF250" s="219"/>
      <c r="AH250" s="219"/>
      <c r="AJ250" s="219"/>
      <c r="AL250" s="219"/>
      <c r="AN250" s="219"/>
      <c r="AP250" s="219"/>
      <c r="AR250" s="219"/>
      <c r="AT250" s="219"/>
      <c r="AV250" s="219"/>
      <c r="AW250" s="71"/>
      <c r="AX250" s="72"/>
      <c r="AY250" s="73"/>
      <c r="AZ250" s="73"/>
      <c r="BA250" s="86"/>
      <c r="BB250" s="73"/>
      <c r="BC250" s="73"/>
      <c r="BD250" s="73"/>
      <c r="BE250" s="73"/>
      <c r="BF250" s="73"/>
      <c r="BG250" s="73"/>
      <c r="BH250" s="73"/>
      <c r="BI250" s="73"/>
      <c r="BJ250" s="73"/>
      <c r="BK250" s="72"/>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row>
    <row r="251" spans="1:103" s="70" customFormat="1" x14ac:dyDescent="0.25">
      <c r="A251" s="67"/>
      <c r="B251" s="219"/>
      <c r="D251" s="219"/>
      <c r="F251" s="219"/>
      <c r="H251" s="219"/>
      <c r="J251" s="219"/>
      <c r="L251" s="219"/>
      <c r="N251" s="219"/>
      <c r="P251" s="219"/>
      <c r="R251" s="219"/>
      <c r="T251" s="219"/>
      <c r="V251" s="219"/>
      <c r="X251" s="219"/>
      <c r="Z251" s="219"/>
      <c r="AB251" s="219"/>
      <c r="AD251" s="219"/>
      <c r="AF251" s="219"/>
      <c r="AH251" s="219"/>
      <c r="AJ251" s="219"/>
      <c r="AL251" s="219"/>
      <c r="AN251" s="219"/>
      <c r="AP251" s="219"/>
      <c r="AR251" s="219"/>
      <c r="AT251" s="219"/>
      <c r="AV251" s="219"/>
      <c r="AW251" s="71"/>
      <c r="AX251" s="72"/>
      <c r="AY251" s="73"/>
      <c r="AZ251" s="73"/>
      <c r="BA251" s="86"/>
      <c r="BB251" s="73"/>
      <c r="BC251" s="73"/>
      <c r="BD251" s="73"/>
      <c r="BE251" s="73"/>
      <c r="BF251" s="73"/>
      <c r="BG251" s="73"/>
      <c r="BH251" s="73"/>
      <c r="BI251" s="73"/>
      <c r="BJ251" s="73"/>
      <c r="BK251" s="72"/>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row>
    <row r="252" spans="1:103" s="70" customFormat="1" x14ac:dyDescent="0.25">
      <c r="A252" s="67"/>
      <c r="B252" s="219"/>
      <c r="D252" s="219"/>
      <c r="F252" s="219"/>
      <c r="H252" s="219"/>
      <c r="J252" s="219"/>
      <c r="L252" s="219"/>
      <c r="N252" s="219"/>
      <c r="P252" s="219"/>
      <c r="R252" s="219"/>
      <c r="T252" s="219"/>
      <c r="V252" s="219"/>
      <c r="X252" s="219"/>
      <c r="Z252" s="219"/>
      <c r="AB252" s="219"/>
      <c r="AD252" s="219"/>
      <c r="AF252" s="219"/>
      <c r="AH252" s="219"/>
      <c r="AJ252" s="219"/>
      <c r="AL252" s="219"/>
      <c r="AN252" s="219"/>
      <c r="AP252" s="219"/>
      <c r="AR252" s="219"/>
      <c r="AT252" s="219"/>
      <c r="AV252" s="219"/>
      <c r="AW252" s="71"/>
      <c r="AX252" s="72"/>
      <c r="AY252" s="73"/>
      <c r="AZ252" s="73"/>
      <c r="BA252" s="86"/>
      <c r="BB252" s="73"/>
      <c r="BC252" s="73"/>
      <c r="BD252" s="73"/>
      <c r="BE252" s="73"/>
      <c r="BF252" s="73"/>
      <c r="BG252" s="73"/>
      <c r="BH252" s="73"/>
      <c r="BI252" s="73"/>
      <c r="BJ252" s="73"/>
      <c r="BK252" s="72"/>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row>
    <row r="253" spans="1:103" s="70" customFormat="1" x14ac:dyDescent="0.25">
      <c r="A253" s="67"/>
      <c r="B253" s="219"/>
      <c r="D253" s="219"/>
      <c r="F253" s="219"/>
      <c r="H253" s="219"/>
      <c r="J253" s="219"/>
      <c r="L253" s="219"/>
      <c r="N253" s="219"/>
      <c r="P253" s="219"/>
      <c r="R253" s="219"/>
      <c r="T253" s="219"/>
      <c r="V253" s="219"/>
      <c r="X253" s="219"/>
      <c r="Z253" s="219"/>
      <c r="AB253" s="219"/>
      <c r="AD253" s="219"/>
      <c r="AF253" s="219"/>
      <c r="AH253" s="219"/>
      <c r="AJ253" s="219"/>
      <c r="AL253" s="219"/>
      <c r="AN253" s="219"/>
      <c r="AP253" s="219"/>
      <c r="AR253" s="219"/>
      <c r="AT253" s="219"/>
      <c r="AV253" s="219"/>
      <c r="AW253" s="71"/>
      <c r="AX253" s="72"/>
      <c r="AY253" s="73"/>
      <c r="AZ253" s="73"/>
      <c r="BA253" s="86"/>
      <c r="BB253" s="73"/>
      <c r="BC253" s="73"/>
      <c r="BD253" s="73"/>
      <c r="BE253" s="73"/>
      <c r="BF253" s="73"/>
      <c r="BG253" s="73"/>
      <c r="BH253" s="73"/>
      <c r="BI253" s="73"/>
      <c r="BJ253" s="73"/>
      <c r="BK253" s="72"/>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row>
    <row r="254" spans="1:103" s="70" customFormat="1" x14ac:dyDescent="0.25">
      <c r="A254" s="67"/>
      <c r="B254" s="219"/>
      <c r="D254" s="219"/>
      <c r="F254" s="219"/>
      <c r="H254" s="219"/>
      <c r="J254" s="219"/>
      <c r="L254" s="219"/>
      <c r="N254" s="219"/>
      <c r="P254" s="219"/>
      <c r="R254" s="219"/>
      <c r="T254" s="219"/>
      <c r="V254" s="219"/>
      <c r="X254" s="219"/>
      <c r="Z254" s="219"/>
      <c r="AB254" s="219"/>
      <c r="AD254" s="219"/>
      <c r="AF254" s="219"/>
      <c r="AH254" s="219"/>
      <c r="AJ254" s="219"/>
      <c r="AL254" s="219"/>
      <c r="AN254" s="219"/>
      <c r="AP254" s="219"/>
      <c r="AR254" s="219"/>
      <c r="AT254" s="219"/>
      <c r="AV254" s="219"/>
      <c r="AW254" s="71"/>
      <c r="AX254" s="72"/>
      <c r="AY254" s="73"/>
      <c r="AZ254" s="73"/>
      <c r="BA254" s="86"/>
      <c r="BB254" s="73"/>
      <c r="BC254" s="73"/>
      <c r="BD254" s="73"/>
      <c r="BE254" s="73"/>
      <c r="BF254" s="73"/>
      <c r="BG254" s="73"/>
      <c r="BH254" s="73"/>
      <c r="BI254" s="73"/>
      <c r="BJ254" s="73"/>
      <c r="BK254" s="72"/>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row>
    <row r="255" spans="1:103" s="70" customFormat="1" x14ac:dyDescent="0.25">
      <c r="A255" s="67"/>
      <c r="B255" s="219"/>
      <c r="D255" s="219"/>
      <c r="F255" s="219"/>
      <c r="H255" s="219"/>
      <c r="J255" s="219"/>
      <c r="L255" s="219"/>
      <c r="N255" s="219"/>
      <c r="P255" s="219"/>
      <c r="R255" s="219"/>
      <c r="T255" s="219"/>
      <c r="V255" s="219"/>
      <c r="X255" s="219"/>
      <c r="Z255" s="219"/>
      <c r="AB255" s="219"/>
      <c r="AD255" s="219"/>
      <c r="AF255" s="219"/>
      <c r="AH255" s="219"/>
      <c r="AJ255" s="219"/>
      <c r="AL255" s="219"/>
      <c r="AN255" s="219"/>
      <c r="AP255" s="219"/>
      <c r="AR255" s="219"/>
      <c r="AT255" s="219"/>
      <c r="AV255" s="219"/>
      <c r="AW255" s="71"/>
      <c r="AX255" s="72"/>
      <c r="AY255" s="73"/>
      <c r="AZ255" s="73"/>
      <c r="BA255" s="86"/>
      <c r="BB255" s="73"/>
      <c r="BC255" s="73"/>
      <c r="BD255" s="73"/>
      <c r="BE255" s="73"/>
      <c r="BF255" s="73"/>
      <c r="BG255" s="73"/>
      <c r="BH255" s="73"/>
      <c r="BI255" s="73"/>
      <c r="BJ255" s="73"/>
      <c r="BK255" s="72"/>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row>
    <row r="256" spans="1:103" s="70" customFormat="1" x14ac:dyDescent="0.25">
      <c r="A256" s="67"/>
      <c r="B256" s="219"/>
      <c r="D256" s="219"/>
      <c r="F256" s="219"/>
      <c r="H256" s="219"/>
      <c r="J256" s="219"/>
      <c r="L256" s="219"/>
      <c r="N256" s="219"/>
      <c r="P256" s="219"/>
      <c r="R256" s="219"/>
      <c r="T256" s="219"/>
      <c r="V256" s="219"/>
      <c r="X256" s="219"/>
      <c r="Z256" s="219"/>
      <c r="AB256" s="219"/>
      <c r="AD256" s="219"/>
      <c r="AF256" s="219"/>
      <c r="AH256" s="219"/>
      <c r="AJ256" s="219"/>
      <c r="AL256" s="219"/>
      <c r="AN256" s="219"/>
      <c r="AP256" s="219"/>
      <c r="AR256" s="219"/>
      <c r="AT256" s="219"/>
      <c r="AV256" s="219"/>
      <c r="AW256" s="71"/>
      <c r="AX256" s="72"/>
      <c r="AY256" s="73"/>
      <c r="AZ256" s="73"/>
      <c r="BA256" s="86"/>
      <c r="BB256" s="73"/>
      <c r="BC256" s="73"/>
      <c r="BD256" s="73"/>
      <c r="BE256" s="73"/>
      <c r="BF256" s="73"/>
      <c r="BG256" s="73"/>
      <c r="BH256" s="73"/>
      <c r="BI256" s="73"/>
      <c r="BJ256" s="73"/>
      <c r="BK256" s="72"/>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row>
    <row r="257" spans="1:103" s="70" customFormat="1" x14ac:dyDescent="0.25">
      <c r="A257" s="67"/>
      <c r="B257" s="219"/>
      <c r="D257" s="219"/>
      <c r="F257" s="219"/>
      <c r="H257" s="219"/>
      <c r="J257" s="219"/>
      <c r="L257" s="219"/>
      <c r="N257" s="219"/>
      <c r="P257" s="219"/>
      <c r="R257" s="219"/>
      <c r="T257" s="219"/>
      <c r="V257" s="219"/>
      <c r="X257" s="219"/>
      <c r="Z257" s="219"/>
      <c r="AB257" s="219"/>
      <c r="AD257" s="219"/>
      <c r="AF257" s="219"/>
      <c r="AH257" s="219"/>
      <c r="AJ257" s="219"/>
      <c r="AL257" s="219"/>
      <c r="AN257" s="219"/>
      <c r="AP257" s="219"/>
      <c r="AR257" s="219"/>
      <c r="AT257" s="219"/>
      <c r="AV257" s="219"/>
      <c r="AW257" s="71"/>
      <c r="AX257" s="72"/>
      <c r="AY257" s="73"/>
      <c r="AZ257" s="73"/>
      <c r="BA257" s="86"/>
      <c r="BB257" s="73"/>
      <c r="BC257" s="73"/>
      <c r="BD257" s="73"/>
      <c r="BE257" s="73"/>
      <c r="BF257" s="73"/>
      <c r="BG257" s="73"/>
      <c r="BH257" s="73"/>
      <c r="BI257" s="73"/>
      <c r="BJ257" s="73"/>
      <c r="BK257" s="72"/>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row>
    <row r="258" spans="1:103" s="70" customFormat="1" x14ac:dyDescent="0.25">
      <c r="A258" s="67"/>
      <c r="B258" s="219"/>
      <c r="D258" s="219"/>
      <c r="F258" s="219"/>
      <c r="H258" s="219"/>
      <c r="J258" s="219"/>
      <c r="L258" s="219"/>
      <c r="N258" s="219"/>
      <c r="P258" s="219"/>
      <c r="R258" s="219"/>
      <c r="T258" s="219"/>
      <c r="V258" s="219"/>
      <c r="X258" s="219"/>
      <c r="Z258" s="219"/>
      <c r="AB258" s="219"/>
      <c r="AD258" s="219"/>
      <c r="AF258" s="219"/>
      <c r="AH258" s="219"/>
      <c r="AJ258" s="219"/>
      <c r="AL258" s="219"/>
      <c r="AN258" s="219"/>
      <c r="AP258" s="219"/>
      <c r="AR258" s="219"/>
      <c r="AT258" s="219"/>
      <c r="AV258" s="219"/>
      <c r="AW258" s="71"/>
      <c r="AX258" s="72"/>
      <c r="AY258" s="73"/>
      <c r="AZ258" s="73"/>
      <c r="BA258" s="86"/>
      <c r="BB258" s="73"/>
      <c r="BC258" s="73"/>
      <c r="BD258" s="73"/>
      <c r="BE258" s="73"/>
      <c r="BF258" s="73"/>
      <c r="BG258" s="73"/>
      <c r="BH258" s="73"/>
      <c r="BI258" s="73"/>
      <c r="BJ258" s="73"/>
      <c r="BK258" s="72"/>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row>
    <row r="259" spans="1:103" s="70" customFormat="1" x14ac:dyDescent="0.25">
      <c r="A259" s="67"/>
      <c r="B259" s="219"/>
      <c r="D259" s="219"/>
      <c r="F259" s="219"/>
      <c r="H259" s="219"/>
      <c r="J259" s="219"/>
      <c r="L259" s="219"/>
      <c r="N259" s="219"/>
      <c r="P259" s="219"/>
      <c r="R259" s="219"/>
      <c r="T259" s="219"/>
      <c r="V259" s="219"/>
      <c r="X259" s="219"/>
      <c r="Z259" s="219"/>
      <c r="AB259" s="219"/>
      <c r="AD259" s="219"/>
      <c r="AF259" s="219"/>
      <c r="AH259" s="219"/>
      <c r="AJ259" s="219"/>
      <c r="AL259" s="219"/>
      <c r="AN259" s="219"/>
      <c r="AP259" s="219"/>
      <c r="AR259" s="219"/>
      <c r="AT259" s="219"/>
      <c r="AV259" s="219"/>
      <c r="AW259" s="71"/>
      <c r="AX259" s="72"/>
      <c r="AY259" s="73"/>
      <c r="AZ259" s="73"/>
      <c r="BA259" s="86"/>
      <c r="BB259" s="73"/>
      <c r="BC259" s="73"/>
      <c r="BD259" s="73"/>
      <c r="BE259" s="73"/>
      <c r="BF259" s="73"/>
      <c r="BG259" s="73"/>
      <c r="BH259" s="73"/>
      <c r="BI259" s="73"/>
      <c r="BJ259" s="73"/>
      <c r="BK259" s="72"/>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row>
    <row r="260" spans="1:103" s="70" customFormat="1" x14ac:dyDescent="0.25">
      <c r="A260" s="67"/>
      <c r="B260" s="219"/>
      <c r="D260" s="219"/>
      <c r="F260" s="219"/>
      <c r="H260" s="219"/>
      <c r="J260" s="219"/>
      <c r="L260" s="219"/>
      <c r="N260" s="219"/>
      <c r="P260" s="219"/>
      <c r="R260" s="219"/>
      <c r="T260" s="219"/>
      <c r="V260" s="219"/>
      <c r="X260" s="219"/>
      <c r="Z260" s="219"/>
      <c r="AB260" s="219"/>
      <c r="AD260" s="219"/>
      <c r="AF260" s="219"/>
      <c r="AH260" s="219"/>
      <c r="AJ260" s="219"/>
      <c r="AL260" s="219"/>
      <c r="AN260" s="219"/>
      <c r="AP260" s="219"/>
      <c r="AR260" s="219"/>
      <c r="AT260" s="219"/>
      <c r="AV260" s="219"/>
      <c r="AW260" s="71"/>
      <c r="AX260" s="72"/>
      <c r="AY260" s="73"/>
      <c r="AZ260" s="73"/>
      <c r="BA260" s="86"/>
      <c r="BB260" s="73"/>
      <c r="BC260" s="73"/>
      <c r="BD260" s="73"/>
      <c r="BE260" s="73"/>
      <c r="BF260" s="73"/>
      <c r="BG260" s="73"/>
      <c r="BH260" s="73"/>
      <c r="BI260" s="73"/>
      <c r="BJ260" s="73"/>
      <c r="BK260" s="72"/>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row>
    <row r="261" spans="1:103" s="70" customFormat="1" x14ac:dyDescent="0.25">
      <c r="A261" s="67"/>
      <c r="B261" s="219"/>
      <c r="D261" s="219"/>
      <c r="F261" s="219"/>
      <c r="H261" s="219"/>
      <c r="J261" s="219"/>
      <c r="L261" s="219"/>
      <c r="N261" s="219"/>
      <c r="P261" s="219"/>
      <c r="R261" s="219"/>
      <c r="T261" s="219"/>
      <c r="V261" s="219"/>
      <c r="X261" s="219"/>
      <c r="Z261" s="219"/>
      <c r="AB261" s="219"/>
      <c r="AD261" s="219"/>
      <c r="AF261" s="219"/>
      <c r="AH261" s="219"/>
      <c r="AJ261" s="219"/>
      <c r="AL261" s="219"/>
      <c r="AN261" s="219"/>
      <c r="AP261" s="219"/>
      <c r="AR261" s="219"/>
      <c r="AT261" s="219"/>
      <c r="AV261" s="219"/>
      <c r="AW261" s="71"/>
      <c r="AX261" s="72"/>
      <c r="AY261" s="73"/>
      <c r="AZ261" s="73"/>
      <c r="BA261" s="86"/>
      <c r="BB261" s="73"/>
      <c r="BC261" s="73"/>
      <c r="BD261" s="73"/>
      <c r="BE261" s="73"/>
      <c r="BF261" s="73"/>
      <c r="BG261" s="73"/>
      <c r="BH261" s="73"/>
      <c r="BI261" s="73"/>
      <c r="BJ261" s="73"/>
      <c r="BK261" s="72"/>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row>
    <row r="262" spans="1:103" s="70" customFormat="1" x14ac:dyDescent="0.25">
      <c r="A262" s="67"/>
      <c r="B262" s="219"/>
      <c r="D262" s="219"/>
      <c r="F262" s="219"/>
      <c r="H262" s="219"/>
      <c r="J262" s="219"/>
      <c r="L262" s="219"/>
      <c r="N262" s="219"/>
      <c r="P262" s="219"/>
      <c r="R262" s="219"/>
      <c r="T262" s="219"/>
      <c r="V262" s="219"/>
      <c r="X262" s="219"/>
      <c r="Z262" s="219"/>
      <c r="AB262" s="219"/>
      <c r="AD262" s="219"/>
      <c r="AF262" s="219"/>
      <c r="AH262" s="219"/>
      <c r="AJ262" s="219"/>
      <c r="AL262" s="219"/>
      <c r="AN262" s="219"/>
      <c r="AP262" s="219"/>
      <c r="AR262" s="219"/>
      <c r="AT262" s="219"/>
      <c r="AV262" s="219"/>
      <c r="AW262" s="71"/>
      <c r="AX262" s="72"/>
      <c r="AY262" s="73"/>
      <c r="AZ262" s="73"/>
      <c r="BA262" s="86"/>
      <c r="BB262" s="73"/>
      <c r="BC262" s="73"/>
      <c r="BD262" s="73"/>
      <c r="BE262" s="73"/>
      <c r="BF262" s="73"/>
      <c r="BG262" s="73"/>
      <c r="BH262" s="73"/>
      <c r="BI262" s="73"/>
      <c r="BJ262" s="73"/>
      <c r="BK262" s="72"/>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row>
    <row r="263" spans="1:103" s="70" customFormat="1" x14ac:dyDescent="0.25">
      <c r="A263" s="67"/>
      <c r="B263" s="219"/>
      <c r="D263" s="219"/>
      <c r="F263" s="219"/>
      <c r="H263" s="219"/>
      <c r="J263" s="219"/>
      <c r="L263" s="219"/>
      <c r="N263" s="219"/>
      <c r="P263" s="219"/>
      <c r="R263" s="219"/>
      <c r="T263" s="219"/>
      <c r="V263" s="219"/>
      <c r="X263" s="219"/>
      <c r="Z263" s="219"/>
      <c r="AB263" s="219"/>
      <c r="AD263" s="219"/>
      <c r="AF263" s="219"/>
      <c r="AH263" s="219"/>
      <c r="AJ263" s="219"/>
      <c r="AL263" s="219"/>
      <c r="AN263" s="219"/>
      <c r="AP263" s="219"/>
      <c r="AR263" s="219"/>
      <c r="AT263" s="219"/>
      <c r="AV263" s="219"/>
      <c r="AW263" s="71"/>
      <c r="AX263" s="72"/>
      <c r="AY263" s="73"/>
      <c r="AZ263" s="73"/>
      <c r="BA263" s="86"/>
      <c r="BB263" s="73"/>
      <c r="BC263" s="73"/>
      <c r="BD263" s="73"/>
      <c r="BE263" s="73"/>
      <c r="BF263" s="73"/>
      <c r="BG263" s="73"/>
      <c r="BH263" s="73"/>
      <c r="BI263" s="73"/>
      <c r="BJ263" s="73"/>
      <c r="BK263" s="72"/>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row>
    <row r="264" spans="1:103" s="70" customFormat="1" x14ac:dyDescent="0.25">
      <c r="A264" s="67"/>
      <c r="B264" s="219"/>
      <c r="D264" s="219"/>
      <c r="F264" s="219"/>
      <c r="H264" s="219"/>
      <c r="J264" s="219"/>
      <c r="L264" s="219"/>
      <c r="N264" s="219"/>
      <c r="P264" s="219"/>
      <c r="R264" s="219"/>
      <c r="T264" s="219"/>
      <c r="V264" s="219"/>
      <c r="X264" s="219"/>
      <c r="Z264" s="219"/>
      <c r="AB264" s="219"/>
      <c r="AD264" s="219"/>
      <c r="AF264" s="219"/>
      <c r="AH264" s="219"/>
      <c r="AJ264" s="219"/>
      <c r="AL264" s="219"/>
      <c r="AN264" s="219"/>
      <c r="AP264" s="219"/>
      <c r="AR264" s="219"/>
      <c r="AT264" s="219"/>
      <c r="AV264" s="219"/>
      <c r="AW264" s="71"/>
      <c r="AX264" s="72"/>
      <c r="AY264" s="73"/>
      <c r="AZ264" s="73"/>
      <c r="BA264" s="86"/>
      <c r="BB264" s="73"/>
      <c r="BC264" s="73"/>
      <c r="BD264" s="73"/>
      <c r="BE264" s="73"/>
      <c r="BF264" s="73"/>
      <c r="BG264" s="73"/>
      <c r="BH264" s="73"/>
      <c r="BI264" s="73"/>
      <c r="BJ264" s="73"/>
      <c r="BK264" s="72"/>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row>
    <row r="265" spans="1:103" s="70" customFormat="1" x14ac:dyDescent="0.25">
      <c r="A265" s="67"/>
      <c r="B265" s="219"/>
      <c r="D265" s="219"/>
      <c r="F265" s="219"/>
      <c r="H265" s="219"/>
      <c r="J265" s="219"/>
      <c r="L265" s="219"/>
      <c r="N265" s="219"/>
      <c r="P265" s="219"/>
      <c r="R265" s="219"/>
      <c r="T265" s="219"/>
      <c r="V265" s="219"/>
      <c r="X265" s="219"/>
      <c r="Z265" s="219"/>
      <c r="AB265" s="219"/>
      <c r="AD265" s="219"/>
      <c r="AF265" s="219"/>
      <c r="AH265" s="219"/>
      <c r="AJ265" s="219"/>
      <c r="AL265" s="219"/>
      <c r="AN265" s="219"/>
      <c r="AP265" s="219"/>
      <c r="AR265" s="219"/>
      <c r="AT265" s="219"/>
      <c r="AV265" s="219"/>
      <c r="AW265" s="71"/>
      <c r="AX265" s="72"/>
      <c r="AY265" s="73"/>
      <c r="AZ265" s="73"/>
      <c r="BA265" s="86"/>
      <c r="BB265" s="73"/>
      <c r="BC265" s="73"/>
      <c r="BD265" s="73"/>
      <c r="BE265" s="73"/>
      <c r="BF265" s="73"/>
      <c r="BG265" s="73"/>
      <c r="BH265" s="73"/>
      <c r="BI265" s="73"/>
      <c r="BJ265" s="73"/>
      <c r="BK265" s="72"/>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row>
    <row r="266" spans="1:103" s="70" customFormat="1" x14ac:dyDescent="0.25">
      <c r="A266" s="67"/>
      <c r="B266" s="219"/>
      <c r="D266" s="219"/>
      <c r="F266" s="219"/>
      <c r="H266" s="219"/>
      <c r="J266" s="219"/>
      <c r="L266" s="219"/>
      <c r="N266" s="219"/>
      <c r="P266" s="219"/>
      <c r="R266" s="219"/>
      <c r="T266" s="219"/>
      <c r="V266" s="219"/>
      <c r="X266" s="219"/>
      <c r="Z266" s="219"/>
      <c r="AB266" s="219"/>
      <c r="AD266" s="219"/>
      <c r="AF266" s="219"/>
      <c r="AH266" s="219"/>
      <c r="AJ266" s="219"/>
      <c r="AL266" s="219"/>
      <c r="AN266" s="219"/>
      <c r="AP266" s="219"/>
      <c r="AR266" s="219"/>
      <c r="AT266" s="219"/>
      <c r="AV266" s="219"/>
      <c r="AW266" s="71"/>
      <c r="AX266" s="72"/>
      <c r="AY266" s="73"/>
      <c r="AZ266" s="73"/>
      <c r="BA266" s="86"/>
      <c r="BB266" s="73"/>
      <c r="BC266" s="73"/>
      <c r="BD266" s="73"/>
      <c r="BE266" s="73"/>
      <c r="BF266" s="73"/>
      <c r="BG266" s="73"/>
      <c r="BH266" s="73"/>
      <c r="BI266" s="73"/>
      <c r="BJ266" s="73"/>
      <c r="BK266" s="72"/>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row>
    <row r="267" spans="1:103" s="70" customFormat="1" x14ac:dyDescent="0.25">
      <c r="A267" s="67"/>
      <c r="B267" s="219"/>
      <c r="D267" s="219"/>
      <c r="F267" s="219"/>
      <c r="H267" s="219"/>
      <c r="J267" s="219"/>
      <c r="L267" s="219"/>
      <c r="N267" s="219"/>
      <c r="P267" s="219"/>
      <c r="R267" s="219"/>
      <c r="T267" s="219"/>
      <c r="V267" s="219"/>
      <c r="X267" s="219"/>
      <c r="Z267" s="219"/>
      <c r="AB267" s="219"/>
      <c r="AD267" s="219"/>
      <c r="AF267" s="219"/>
      <c r="AH267" s="219"/>
      <c r="AJ267" s="219"/>
      <c r="AL267" s="219"/>
      <c r="AN267" s="219"/>
      <c r="AP267" s="219"/>
      <c r="AR267" s="219"/>
      <c r="AT267" s="219"/>
      <c r="AV267" s="219"/>
      <c r="AW267" s="71"/>
      <c r="AX267" s="72"/>
      <c r="AY267" s="73"/>
      <c r="AZ267" s="73"/>
      <c r="BA267" s="86"/>
      <c r="BB267" s="73"/>
      <c r="BC267" s="73"/>
      <c r="BD267" s="73"/>
      <c r="BE267" s="73"/>
      <c r="BF267" s="73"/>
      <c r="BG267" s="73"/>
      <c r="BH267" s="73"/>
      <c r="BI267" s="73"/>
      <c r="BJ267" s="73"/>
      <c r="BK267" s="72"/>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row>
    <row r="268" spans="1:103" s="70" customFormat="1" x14ac:dyDescent="0.25">
      <c r="A268" s="67"/>
      <c r="B268" s="219"/>
      <c r="D268" s="219"/>
      <c r="F268" s="219"/>
      <c r="H268" s="219"/>
      <c r="J268" s="219"/>
      <c r="L268" s="219"/>
      <c r="N268" s="219"/>
      <c r="P268" s="219"/>
      <c r="R268" s="219"/>
      <c r="T268" s="219"/>
      <c r="V268" s="219"/>
      <c r="X268" s="219"/>
      <c r="Z268" s="219"/>
      <c r="AB268" s="219"/>
      <c r="AD268" s="219"/>
      <c r="AF268" s="219"/>
      <c r="AH268" s="219"/>
      <c r="AJ268" s="219"/>
      <c r="AL268" s="219"/>
      <c r="AN268" s="219"/>
      <c r="AP268" s="219"/>
      <c r="AR268" s="219"/>
      <c r="AT268" s="219"/>
      <c r="AV268" s="219"/>
      <c r="AW268" s="71"/>
      <c r="AX268" s="72"/>
      <c r="AY268" s="73"/>
      <c r="AZ268" s="73"/>
      <c r="BA268" s="86"/>
      <c r="BB268" s="73"/>
      <c r="BC268" s="73"/>
      <c r="BD268" s="73"/>
      <c r="BE268" s="73"/>
      <c r="BF268" s="73"/>
      <c r="BG268" s="73"/>
      <c r="BH268" s="73"/>
      <c r="BI268" s="73"/>
      <c r="BJ268" s="73"/>
      <c r="BK268" s="72"/>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row>
    <row r="269" spans="1:103" s="70" customFormat="1" x14ac:dyDescent="0.25">
      <c r="A269" s="67"/>
      <c r="B269" s="219"/>
      <c r="D269" s="219"/>
      <c r="F269" s="219"/>
      <c r="H269" s="219"/>
      <c r="J269" s="219"/>
      <c r="L269" s="219"/>
      <c r="N269" s="219"/>
      <c r="P269" s="219"/>
      <c r="R269" s="219"/>
      <c r="T269" s="219"/>
      <c r="V269" s="219"/>
      <c r="X269" s="219"/>
      <c r="Z269" s="219"/>
      <c r="AB269" s="219"/>
      <c r="AD269" s="219"/>
      <c r="AF269" s="219"/>
      <c r="AH269" s="219"/>
      <c r="AJ269" s="219"/>
      <c r="AL269" s="219"/>
      <c r="AN269" s="219"/>
      <c r="AP269" s="219"/>
      <c r="AR269" s="219"/>
      <c r="AT269" s="219"/>
      <c r="AV269" s="219"/>
      <c r="AW269" s="71"/>
      <c r="AX269" s="72"/>
      <c r="AY269" s="73"/>
      <c r="AZ269" s="73"/>
      <c r="BA269" s="86"/>
      <c r="BB269" s="73"/>
      <c r="BC269" s="73"/>
      <c r="BD269" s="73"/>
      <c r="BE269" s="73"/>
      <c r="BF269" s="73"/>
      <c r="BG269" s="73"/>
      <c r="BH269" s="73"/>
      <c r="BI269" s="73"/>
      <c r="BJ269" s="73"/>
      <c r="BK269" s="72"/>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row>
    <row r="270" spans="1:103" s="70" customFormat="1" x14ac:dyDescent="0.25">
      <c r="A270" s="67"/>
      <c r="B270" s="219"/>
      <c r="D270" s="219"/>
      <c r="F270" s="219"/>
      <c r="H270" s="219"/>
      <c r="J270" s="219"/>
      <c r="L270" s="219"/>
      <c r="N270" s="219"/>
      <c r="P270" s="219"/>
      <c r="R270" s="219"/>
      <c r="T270" s="219"/>
      <c r="V270" s="219"/>
      <c r="X270" s="219"/>
      <c r="Z270" s="219"/>
      <c r="AB270" s="219"/>
      <c r="AD270" s="219"/>
      <c r="AF270" s="219"/>
      <c r="AH270" s="219"/>
      <c r="AJ270" s="219"/>
      <c r="AL270" s="219"/>
      <c r="AN270" s="219"/>
      <c r="AP270" s="219"/>
      <c r="AR270" s="219"/>
      <c r="AT270" s="219"/>
      <c r="AV270" s="219"/>
      <c r="AW270" s="71"/>
      <c r="AX270" s="72"/>
      <c r="AY270" s="73"/>
      <c r="AZ270" s="73"/>
      <c r="BA270" s="86"/>
      <c r="BB270" s="73"/>
      <c r="BC270" s="73"/>
      <c r="BD270" s="73"/>
      <c r="BE270" s="73"/>
      <c r="BF270" s="73"/>
      <c r="BG270" s="73"/>
      <c r="BH270" s="73"/>
      <c r="BI270" s="73"/>
      <c r="BJ270" s="73"/>
      <c r="BK270" s="72"/>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row>
    <row r="271" spans="1:103" s="70" customFormat="1" x14ac:dyDescent="0.25">
      <c r="A271" s="67"/>
      <c r="B271" s="219"/>
      <c r="D271" s="219"/>
      <c r="F271" s="219"/>
      <c r="H271" s="219"/>
      <c r="J271" s="219"/>
      <c r="L271" s="219"/>
      <c r="N271" s="219"/>
      <c r="P271" s="219"/>
      <c r="R271" s="219"/>
      <c r="T271" s="219"/>
      <c r="V271" s="219"/>
      <c r="X271" s="219"/>
      <c r="Z271" s="219"/>
      <c r="AB271" s="219"/>
      <c r="AD271" s="219"/>
      <c r="AF271" s="219"/>
      <c r="AH271" s="219"/>
      <c r="AJ271" s="219"/>
      <c r="AL271" s="219"/>
      <c r="AN271" s="219"/>
      <c r="AP271" s="219"/>
      <c r="AR271" s="219"/>
      <c r="AT271" s="219"/>
      <c r="AV271" s="219"/>
      <c r="AW271" s="71"/>
      <c r="AX271" s="72"/>
      <c r="AY271" s="73"/>
      <c r="AZ271" s="73"/>
      <c r="BA271" s="86"/>
      <c r="BB271" s="73"/>
      <c r="BC271" s="73"/>
      <c r="BD271" s="73"/>
      <c r="BE271" s="73"/>
      <c r="BF271" s="73"/>
      <c r="BG271" s="73"/>
      <c r="BH271" s="73"/>
      <c r="BI271" s="73"/>
      <c r="BJ271" s="73"/>
      <c r="BK271" s="72"/>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row>
    <row r="272" spans="1:103" s="70" customFormat="1" x14ac:dyDescent="0.25">
      <c r="A272" s="67"/>
      <c r="B272" s="219"/>
      <c r="D272" s="219"/>
      <c r="F272" s="219"/>
      <c r="H272" s="219"/>
      <c r="J272" s="219"/>
      <c r="L272" s="219"/>
      <c r="N272" s="219"/>
      <c r="P272" s="219"/>
      <c r="R272" s="219"/>
      <c r="T272" s="219"/>
      <c r="V272" s="219"/>
      <c r="X272" s="219"/>
      <c r="Z272" s="219"/>
      <c r="AB272" s="219"/>
      <c r="AD272" s="219"/>
      <c r="AF272" s="219"/>
      <c r="AH272" s="219"/>
      <c r="AJ272" s="219"/>
      <c r="AL272" s="219"/>
      <c r="AN272" s="219"/>
      <c r="AP272" s="219"/>
      <c r="AR272" s="219"/>
      <c r="AT272" s="219"/>
      <c r="AV272" s="219"/>
      <c r="AW272" s="71"/>
      <c r="AX272" s="72"/>
      <c r="AY272" s="73"/>
      <c r="AZ272" s="73"/>
      <c r="BA272" s="86"/>
      <c r="BB272" s="73"/>
      <c r="BC272" s="73"/>
      <c r="BD272" s="73"/>
      <c r="BE272" s="73"/>
      <c r="BF272" s="73"/>
      <c r="BG272" s="73"/>
      <c r="BH272" s="73"/>
      <c r="BI272" s="73"/>
      <c r="BJ272" s="73"/>
      <c r="BK272" s="72"/>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row>
    <row r="273" spans="1:103" s="70" customFormat="1" x14ac:dyDescent="0.25">
      <c r="A273" s="67"/>
      <c r="B273" s="219"/>
      <c r="D273" s="219"/>
      <c r="F273" s="219"/>
      <c r="H273" s="219"/>
      <c r="J273" s="219"/>
      <c r="L273" s="219"/>
      <c r="N273" s="219"/>
      <c r="P273" s="219"/>
      <c r="R273" s="219"/>
      <c r="T273" s="219"/>
      <c r="V273" s="219"/>
      <c r="X273" s="219"/>
      <c r="Z273" s="219"/>
      <c r="AB273" s="219"/>
      <c r="AD273" s="219"/>
      <c r="AF273" s="219"/>
      <c r="AH273" s="219"/>
      <c r="AJ273" s="219"/>
      <c r="AL273" s="219"/>
      <c r="AN273" s="219"/>
      <c r="AP273" s="219"/>
      <c r="AR273" s="219"/>
      <c r="AT273" s="219"/>
      <c r="AV273" s="219"/>
      <c r="AW273" s="71"/>
      <c r="AX273" s="72"/>
      <c r="AY273" s="73"/>
      <c r="AZ273" s="73"/>
      <c r="BA273" s="86"/>
      <c r="BB273" s="73"/>
      <c r="BC273" s="73"/>
      <c r="BD273" s="73"/>
      <c r="BE273" s="73"/>
      <c r="BF273" s="73"/>
      <c r="BG273" s="73"/>
      <c r="BH273" s="73"/>
      <c r="BI273" s="73"/>
      <c r="BJ273" s="73"/>
      <c r="BK273" s="72"/>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row>
    <row r="274" spans="1:103" s="70" customFormat="1" x14ac:dyDescent="0.25">
      <c r="A274" s="67"/>
      <c r="B274" s="219"/>
      <c r="D274" s="219"/>
      <c r="F274" s="219"/>
      <c r="H274" s="219"/>
      <c r="J274" s="219"/>
      <c r="L274" s="219"/>
      <c r="N274" s="219"/>
      <c r="P274" s="219"/>
      <c r="R274" s="219"/>
      <c r="T274" s="219"/>
      <c r="V274" s="219"/>
      <c r="X274" s="219"/>
      <c r="Z274" s="219"/>
      <c r="AB274" s="219"/>
      <c r="AD274" s="219"/>
      <c r="AF274" s="219"/>
      <c r="AH274" s="219"/>
      <c r="AJ274" s="219"/>
      <c r="AL274" s="219"/>
      <c r="AN274" s="219"/>
      <c r="AP274" s="219"/>
      <c r="AR274" s="219"/>
      <c r="AT274" s="219"/>
      <c r="AV274" s="219"/>
      <c r="AW274" s="71"/>
      <c r="AX274" s="72"/>
      <c r="AY274" s="73"/>
      <c r="AZ274" s="73"/>
      <c r="BA274" s="86"/>
      <c r="BB274" s="73"/>
      <c r="BC274" s="73"/>
      <c r="BD274" s="73"/>
      <c r="BE274" s="73"/>
      <c r="BF274" s="73"/>
      <c r="BG274" s="73"/>
      <c r="BH274" s="73"/>
      <c r="BI274" s="73"/>
      <c r="BJ274" s="73"/>
      <c r="BK274" s="72"/>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row>
    <row r="275" spans="1:103" s="70" customFormat="1" x14ac:dyDescent="0.25">
      <c r="A275" s="67"/>
      <c r="B275" s="219"/>
      <c r="D275" s="219"/>
      <c r="F275" s="219"/>
      <c r="H275" s="219"/>
      <c r="J275" s="219"/>
      <c r="L275" s="219"/>
      <c r="N275" s="219"/>
      <c r="P275" s="219"/>
      <c r="R275" s="219"/>
      <c r="T275" s="219"/>
      <c r="V275" s="219"/>
      <c r="X275" s="219"/>
      <c r="Z275" s="219"/>
      <c r="AB275" s="219"/>
      <c r="AD275" s="219"/>
      <c r="AF275" s="219"/>
      <c r="AH275" s="219"/>
      <c r="AJ275" s="219"/>
      <c r="AL275" s="219"/>
      <c r="AN275" s="219"/>
      <c r="AP275" s="219"/>
      <c r="AR275" s="219"/>
      <c r="AT275" s="219"/>
      <c r="AV275" s="219"/>
      <c r="AW275" s="71"/>
      <c r="AX275" s="72"/>
      <c r="AY275" s="73"/>
      <c r="AZ275" s="73"/>
      <c r="BA275" s="86"/>
      <c r="BB275" s="73"/>
      <c r="BC275" s="73"/>
      <c r="BD275" s="73"/>
      <c r="BE275" s="73"/>
      <c r="BF275" s="73"/>
      <c r="BG275" s="73"/>
      <c r="BH275" s="73"/>
      <c r="BI275" s="73"/>
      <c r="BJ275" s="73"/>
      <c r="BK275" s="72"/>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row>
    <row r="276" spans="1:103" s="70" customFormat="1" x14ac:dyDescent="0.25">
      <c r="A276" s="67"/>
      <c r="B276" s="219"/>
      <c r="D276" s="219"/>
      <c r="F276" s="219"/>
      <c r="H276" s="219"/>
      <c r="J276" s="219"/>
      <c r="L276" s="219"/>
      <c r="N276" s="219"/>
      <c r="P276" s="219"/>
      <c r="R276" s="219"/>
      <c r="T276" s="219"/>
      <c r="V276" s="219"/>
      <c r="X276" s="219"/>
      <c r="Z276" s="219"/>
      <c r="AB276" s="219"/>
      <c r="AD276" s="219"/>
      <c r="AF276" s="219"/>
      <c r="AH276" s="219"/>
      <c r="AJ276" s="219"/>
      <c r="AL276" s="219"/>
      <c r="AN276" s="219"/>
      <c r="AP276" s="219"/>
      <c r="AR276" s="219"/>
      <c r="AT276" s="219"/>
      <c r="AV276" s="219"/>
      <c r="AW276" s="71"/>
      <c r="AX276" s="72"/>
      <c r="AY276" s="73"/>
      <c r="AZ276" s="73"/>
      <c r="BA276" s="86"/>
      <c r="BB276" s="73"/>
      <c r="BC276" s="73"/>
      <c r="BD276" s="73"/>
      <c r="BE276" s="73"/>
      <c r="BF276" s="73"/>
      <c r="BG276" s="73"/>
      <c r="BH276" s="73"/>
      <c r="BI276" s="73"/>
      <c r="BJ276" s="73"/>
      <c r="BK276" s="72"/>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row>
    <row r="277" spans="1:103" s="70" customFormat="1" x14ac:dyDescent="0.25">
      <c r="A277" s="67"/>
      <c r="B277" s="219"/>
      <c r="D277" s="219"/>
      <c r="F277" s="219"/>
      <c r="H277" s="219"/>
      <c r="J277" s="219"/>
      <c r="L277" s="219"/>
      <c r="N277" s="219"/>
      <c r="P277" s="219"/>
      <c r="R277" s="219"/>
      <c r="T277" s="219"/>
      <c r="V277" s="219"/>
      <c r="X277" s="219"/>
      <c r="Z277" s="219"/>
      <c r="AB277" s="219"/>
      <c r="AD277" s="219"/>
      <c r="AF277" s="219"/>
      <c r="AH277" s="219"/>
      <c r="AJ277" s="219"/>
      <c r="AL277" s="219"/>
      <c r="AN277" s="219"/>
      <c r="AP277" s="219"/>
      <c r="AR277" s="219"/>
      <c r="AT277" s="219"/>
      <c r="AV277" s="219"/>
      <c r="AW277" s="71"/>
      <c r="AX277" s="72"/>
      <c r="AY277" s="73"/>
      <c r="AZ277" s="73"/>
      <c r="BA277" s="86"/>
      <c r="BB277" s="73"/>
      <c r="BC277" s="73"/>
      <c r="BD277" s="73"/>
      <c r="BE277" s="73"/>
      <c r="BF277" s="73"/>
      <c r="BG277" s="73"/>
      <c r="BH277" s="73"/>
      <c r="BI277" s="73"/>
      <c r="BJ277" s="73"/>
      <c r="BK277" s="72"/>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row>
    <row r="278" spans="1:103" s="70" customFormat="1" x14ac:dyDescent="0.25">
      <c r="A278" s="67"/>
      <c r="B278" s="219"/>
      <c r="D278" s="219"/>
      <c r="F278" s="219"/>
      <c r="H278" s="219"/>
      <c r="J278" s="219"/>
      <c r="L278" s="219"/>
      <c r="N278" s="219"/>
      <c r="P278" s="219"/>
      <c r="R278" s="219"/>
      <c r="T278" s="219"/>
      <c r="V278" s="219"/>
      <c r="X278" s="219"/>
      <c r="Z278" s="219"/>
      <c r="AB278" s="219"/>
      <c r="AD278" s="219"/>
      <c r="AF278" s="219"/>
      <c r="AH278" s="219"/>
      <c r="AJ278" s="219"/>
      <c r="AL278" s="219"/>
      <c r="AN278" s="219"/>
      <c r="AP278" s="219"/>
      <c r="AR278" s="219"/>
      <c r="AT278" s="219"/>
      <c r="AV278" s="219"/>
      <c r="AW278" s="71"/>
      <c r="AX278" s="72"/>
      <c r="AY278" s="73"/>
      <c r="AZ278" s="73"/>
      <c r="BA278" s="86"/>
      <c r="BB278" s="73"/>
      <c r="BC278" s="73"/>
      <c r="BD278" s="73"/>
      <c r="BE278" s="73"/>
      <c r="BF278" s="73"/>
      <c r="BG278" s="73"/>
      <c r="BH278" s="73"/>
      <c r="BI278" s="73"/>
      <c r="BJ278" s="73"/>
      <c r="BK278" s="72"/>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row>
    <row r="279" spans="1:103" s="70" customFormat="1" x14ac:dyDescent="0.25">
      <c r="A279" s="67"/>
      <c r="B279" s="219"/>
      <c r="D279" s="219"/>
      <c r="F279" s="219"/>
      <c r="H279" s="219"/>
      <c r="J279" s="219"/>
      <c r="L279" s="219"/>
      <c r="N279" s="219"/>
      <c r="P279" s="219"/>
      <c r="R279" s="219"/>
      <c r="T279" s="219"/>
      <c r="V279" s="219"/>
      <c r="X279" s="219"/>
      <c r="Z279" s="219"/>
      <c r="AB279" s="219"/>
      <c r="AD279" s="219"/>
      <c r="AF279" s="219"/>
      <c r="AH279" s="219"/>
      <c r="AJ279" s="219"/>
      <c r="AL279" s="219"/>
      <c r="AN279" s="219"/>
      <c r="AP279" s="219"/>
      <c r="AR279" s="219"/>
      <c r="AT279" s="219"/>
      <c r="AV279" s="219"/>
      <c r="AW279" s="71"/>
      <c r="AX279" s="72"/>
      <c r="AY279" s="73"/>
      <c r="AZ279" s="73"/>
      <c r="BA279" s="86"/>
      <c r="BB279" s="73"/>
      <c r="BC279" s="73"/>
      <c r="BD279" s="73"/>
      <c r="BE279" s="73"/>
      <c r="BF279" s="73"/>
      <c r="BG279" s="73"/>
      <c r="BH279" s="73"/>
      <c r="BI279" s="73"/>
      <c r="BJ279" s="73"/>
      <c r="BK279" s="72"/>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row>
    <row r="280" spans="1:103" s="70" customFormat="1" x14ac:dyDescent="0.25">
      <c r="A280" s="67"/>
      <c r="B280" s="219"/>
      <c r="D280" s="219"/>
      <c r="F280" s="219"/>
      <c r="H280" s="219"/>
      <c r="J280" s="219"/>
      <c r="L280" s="219"/>
      <c r="N280" s="219"/>
      <c r="P280" s="219"/>
      <c r="R280" s="219"/>
      <c r="T280" s="219"/>
      <c r="V280" s="219"/>
      <c r="X280" s="219"/>
      <c r="Z280" s="219"/>
      <c r="AB280" s="219"/>
      <c r="AD280" s="219"/>
      <c r="AF280" s="219"/>
      <c r="AH280" s="219"/>
      <c r="AJ280" s="219"/>
      <c r="AL280" s="219"/>
      <c r="AN280" s="219"/>
      <c r="AP280" s="219"/>
      <c r="AR280" s="219"/>
      <c r="AT280" s="219"/>
      <c r="AV280" s="219"/>
      <c r="AW280" s="71"/>
      <c r="AX280" s="72"/>
      <c r="AY280" s="73"/>
      <c r="AZ280" s="73"/>
      <c r="BA280" s="86"/>
      <c r="BB280" s="73"/>
      <c r="BC280" s="73"/>
      <c r="BD280" s="73"/>
      <c r="BE280" s="73"/>
      <c r="BF280" s="73"/>
      <c r="BG280" s="73"/>
      <c r="BH280" s="73"/>
      <c r="BI280" s="73"/>
      <c r="BJ280" s="73"/>
      <c r="BK280" s="72"/>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row>
    <row r="281" spans="1:103" s="70" customFormat="1" x14ac:dyDescent="0.25">
      <c r="A281" s="67"/>
      <c r="B281" s="219"/>
      <c r="D281" s="219"/>
      <c r="F281" s="219"/>
      <c r="H281" s="219"/>
      <c r="J281" s="219"/>
      <c r="L281" s="219"/>
      <c r="N281" s="219"/>
      <c r="P281" s="219"/>
      <c r="R281" s="219"/>
      <c r="T281" s="219"/>
      <c r="V281" s="219"/>
      <c r="X281" s="219"/>
      <c r="Z281" s="219"/>
      <c r="AB281" s="219"/>
      <c r="AD281" s="219"/>
      <c r="AF281" s="219"/>
      <c r="AH281" s="219"/>
      <c r="AJ281" s="219"/>
      <c r="AL281" s="219"/>
      <c r="AN281" s="219"/>
      <c r="AP281" s="219"/>
      <c r="AR281" s="219"/>
      <c r="AT281" s="219"/>
      <c r="AV281" s="219"/>
      <c r="AW281" s="71"/>
      <c r="AX281" s="72"/>
      <c r="AY281" s="73"/>
      <c r="AZ281" s="73"/>
      <c r="BA281" s="86"/>
      <c r="BB281" s="73"/>
      <c r="BC281" s="73"/>
      <c r="BD281" s="73"/>
      <c r="BE281" s="73"/>
      <c r="BF281" s="73"/>
      <c r="BG281" s="73"/>
      <c r="BH281" s="73"/>
      <c r="BI281" s="73"/>
      <c r="BJ281" s="73"/>
      <c r="BK281" s="72"/>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row>
    <row r="282" spans="1:103" s="70" customFormat="1" x14ac:dyDescent="0.25">
      <c r="A282" s="67"/>
      <c r="B282" s="219"/>
      <c r="D282" s="219"/>
      <c r="F282" s="219"/>
      <c r="H282" s="219"/>
      <c r="J282" s="219"/>
      <c r="L282" s="219"/>
      <c r="N282" s="219"/>
      <c r="P282" s="219"/>
      <c r="R282" s="219"/>
      <c r="T282" s="219"/>
      <c r="V282" s="219"/>
      <c r="X282" s="219"/>
      <c r="Z282" s="219"/>
      <c r="AB282" s="219"/>
      <c r="AD282" s="219"/>
      <c r="AF282" s="219"/>
      <c r="AH282" s="219"/>
      <c r="AJ282" s="219"/>
      <c r="AL282" s="219"/>
      <c r="AN282" s="219"/>
      <c r="AP282" s="219"/>
      <c r="AR282" s="219"/>
      <c r="AT282" s="219"/>
      <c r="AV282" s="219"/>
      <c r="AW282" s="71"/>
      <c r="AX282" s="72"/>
      <c r="AY282" s="73"/>
      <c r="AZ282" s="73"/>
      <c r="BA282" s="86"/>
      <c r="BB282" s="73"/>
      <c r="BC282" s="73"/>
      <c r="BD282" s="73"/>
      <c r="BE282" s="73"/>
      <c r="BF282" s="73"/>
      <c r="BG282" s="73"/>
      <c r="BH282" s="73"/>
      <c r="BI282" s="73"/>
      <c r="BJ282" s="73"/>
      <c r="BK282" s="72"/>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row>
    <row r="283" spans="1:103" s="70" customFormat="1" x14ac:dyDescent="0.25">
      <c r="A283" s="67"/>
      <c r="B283" s="219"/>
      <c r="D283" s="219"/>
      <c r="F283" s="219"/>
      <c r="H283" s="219"/>
      <c r="J283" s="219"/>
      <c r="L283" s="219"/>
      <c r="N283" s="219"/>
      <c r="P283" s="219"/>
      <c r="R283" s="219"/>
      <c r="T283" s="219"/>
      <c r="V283" s="219"/>
      <c r="X283" s="219"/>
      <c r="Z283" s="219"/>
      <c r="AB283" s="219"/>
      <c r="AD283" s="219"/>
      <c r="AF283" s="219"/>
      <c r="AH283" s="219"/>
      <c r="AJ283" s="219"/>
      <c r="AL283" s="219"/>
      <c r="AN283" s="219"/>
      <c r="AP283" s="219"/>
      <c r="AR283" s="219"/>
      <c r="AT283" s="219"/>
      <c r="AV283" s="219"/>
      <c r="AW283" s="71"/>
      <c r="AX283" s="72"/>
      <c r="AY283" s="73"/>
      <c r="AZ283" s="73"/>
      <c r="BA283" s="86"/>
      <c r="BB283" s="73"/>
      <c r="BC283" s="73"/>
      <c r="BD283" s="73"/>
      <c r="BE283" s="73"/>
      <c r="BF283" s="73"/>
      <c r="BG283" s="73"/>
      <c r="BH283" s="73"/>
      <c r="BI283" s="73"/>
      <c r="BJ283" s="73"/>
      <c r="BK283" s="72"/>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row>
    <row r="284" spans="1:103" s="70" customFormat="1" x14ac:dyDescent="0.25">
      <c r="A284" s="67"/>
      <c r="B284" s="219"/>
      <c r="D284" s="219"/>
      <c r="F284" s="219"/>
      <c r="H284" s="219"/>
      <c r="J284" s="219"/>
      <c r="L284" s="219"/>
      <c r="N284" s="219"/>
      <c r="P284" s="219"/>
      <c r="R284" s="219"/>
      <c r="T284" s="219"/>
      <c r="V284" s="219"/>
      <c r="X284" s="219"/>
      <c r="Z284" s="219"/>
      <c r="AB284" s="219"/>
      <c r="AD284" s="219"/>
      <c r="AF284" s="219"/>
      <c r="AH284" s="219"/>
      <c r="AJ284" s="219"/>
      <c r="AL284" s="219"/>
      <c r="AN284" s="219"/>
      <c r="AP284" s="219"/>
      <c r="AR284" s="219"/>
      <c r="AT284" s="219"/>
      <c r="AV284" s="219"/>
      <c r="AW284" s="71"/>
      <c r="AX284" s="72"/>
      <c r="AY284" s="73"/>
      <c r="AZ284" s="73"/>
      <c r="BA284" s="86"/>
      <c r="BB284" s="73"/>
      <c r="BC284" s="73"/>
      <c r="BD284" s="73"/>
      <c r="BE284" s="73"/>
      <c r="BF284" s="73"/>
      <c r="BG284" s="73"/>
      <c r="BH284" s="73"/>
      <c r="BI284" s="73"/>
      <c r="BJ284" s="73"/>
      <c r="BK284" s="72"/>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row>
    <row r="285" spans="1:103" s="70" customFormat="1" x14ac:dyDescent="0.25">
      <c r="A285" s="67"/>
      <c r="B285" s="219"/>
      <c r="D285" s="219"/>
      <c r="F285" s="219"/>
      <c r="H285" s="219"/>
      <c r="J285" s="219"/>
      <c r="L285" s="219"/>
      <c r="N285" s="219"/>
      <c r="P285" s="219"/>
      <c r="R285" s="219"/>
      <c r="T285" s="219"/>
      <c r="V285" s="219"/>
      <c r="X285" s="219"/>
      <c r="Z285" s="219"/>
      <c r="AB285" s="219"/>
      <c r="AD285" s="219"/>
      <c r="AF285" s="219"/>
      <c r="AH285" s="219"/>
      <c r="AJ285" s="219"/>
      <c r="AL285" s="219"/>
      <c r="AN285" s="219"/>
      <c r="AP285" s="219"/>
      <c r="AR285" s="219"/>
      <c r="AT285" s="219"/>
      <c r="AV285" s="219"/>
      <c r="AW285" s="71"/>
      <c r="AX285" s="72"/>
      <c r="AY285" s="73"/>
      <c r="AZ285" s="73"/>
      <c r="BA285" s="86"/>
      <c r="BB285" s="73"/>
      <c r="BC285" s="73"/>
      <c r="BD285" s="73"/>
      <c r="BE285" s="73"/>
      <c r="BF285" s="73"/>
      <c r="BG285" s="73"/>
      <c r="BH285" s="73"/>
      <c r="BI285" s="73"/>
      <c r="BJ285" s="73"/>
      <c r="BK285" s="72"/>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row>
    <row r="286" spans="1:103" s="70" customFormat="1" x14ac:dyDescent="0.25">
      <c r="A286" s="67"/>
      <c r="B286" s="219"/>
      <c r="D286" s="219"/>
      <c r="F286" s="219"/>
      <c r="H286" s="219"/>
      <c r="J286" s="219"/>
      <c r="L286" s="219"/>
      <c r="N286" s="219"/>
      <c r="P286" s="219"/>
      <c r="R286" s="219"/>
      <c r="T286" s="219"/>
      <c r="V286" s="219"/>
      <c r="X286" s="219"/>
      <c r="Z286" s="219"/>
      <c r="AB286" s="219"/>
      <c r="AD286" s="219"/>
      <c r="AF286" s="219"/>
      <c r="AH286" s="219"/>
      <c r="AJ286" s="219"/>
      <c r="AL286" s="219"/>
      <c r="AN286" s="219"/>
      <c r="AP286" s="219"/>
      <c r="AR286" s="219"/>
      <c r="AT286" s="219"/>
      <c r="AV286" s="219"/>
      <c r="AW286" s="71"/>
      <c r="AX286" s="72"/>
      <c r="AY286" s="73"/>
      <c r="AZ286" s="73"/>
      <c r="BA286" s="86"/>
      <c r="BB286" s="73"/>
      <c r="BC286" s="73"/>
      <c r="BD286" s="73"/>
      <c r="BE286" s="73"/>
      <c r="BF286" s="73"/>
      <c r="BG286" s="73"/>
      <c r="BH286" s="73"/>
      <c r="BI286" s="73"/>
      <c r="BJ286" s="73"/>
      <c r="BK286" s="72"/>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row>
    <row r="287" spans="1:103" s="70" customFormat="1" x14ac:dyDescent="0.25">
      <c r="A287" s="67"/>
      <c r="B287" s="219"/>
      <c r="D287" s="219"/>
      <c r="F287" s="219"/>
      <c r="H287" s="219"/>
      <c r="J287" s="219"/>
      <c r="L287" s="219"/>
      <c r="N287" s="219"/>
      <c r="P287" s="219"/>
      <c r="R287" s="219"/>
      <c r="T287" s="219"/>
      <c r="V287" s="219"/>
      <c r="X287" s="219"/>
      <c r="Z287" s="219"/>
      <c r="AB287" s="219"/>
      <c r="AD287" s="219"/>
      <c r="AF287" s="219"/>
      <c r="AH287" s="219"/>
      <c r="AJ287" s="219"/>
      <c r="AL287" s="219"/>
      <c r="AN287" s="219"/>
      <c r="AP287" s="219"/>
      <c r="AR287" s="219"/>
      <c r="AT287" s="219"/>
      <c r="AV287" s="219"/>
      <c r="AW287" s="71"/>
      <c r="AX287" s="72"/>
      <c r="AY287" s="73"/>
      <c r="AZ287" s="73"/>
      <c r="BA287" s="86"/>
      <c r="BB287" s="73"/>
      <c r="BC287" s="73"/>
      <c r="BD287" s="73"/>
      <c r="BE287" s="73"/>
      <c r="BF287" s="73"/>
      <c r="BG287" s="73"/>
      <c r="BH287" s="73"/>
      <c r="BI287" s="73"/>
      <c r="BJ287" s="73"/>
      <c r="BK287" s="72"/>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row>
    <row r="288" spans="1:103" s="70" customFormat="1" x14ac:dyDescent="0.25">
      <c r="A288" s="67"/>
      <c r="B288" s="219"/>
      <c r="D288" s="219"/>
      <c r="F288" s="219"/>
      <c r="H288" s="219"/>
      <c r="J288" s="219"/>
      <c r="L288" s="219"/>
      <c r="N288" s="219"/>
      <c r="P288" s="219"/>
      <c r="R288" s="219"/>
      <c r="T288" s="219"/>
      <c r="V288" s="219"/>
      <c r="X288" s="219"/>
      <c r="Z288" s="219"/>
      <c r="AB288" s="219"/>
      <c r="AD288" s="219"/>
      <c r="AF288" s="219"/>
      <c r="AH288" s="219"/>
      <c r="AJ288" s="219"/>
      <c r="AL288" s="219"/>
      <c r="AN288" s="219"/>
      <c r="AP288" s="219"/>
      <c r="AR288" s="219"/>
      <c r="AT288" s="219"/>
      <c r="AV288" s="219"/>
      <c r="AW288" s="71"/>
      <c r="AX288" s="72"/>
      <c r="AY288" s="73"/>
      <c r="AZ288" s="73"/>
      <c r="BA288" s="86"/>
      <c r="BB288" s="73"/>
      <c r="BC288" s="73"/>
      <c r="BD288" s="73"/>
      <c r="BE288" s="73"/>
      <c r="BF288" s="73"/>
      <c r="BG288" s="73"/>
      <c r="BH288" s="73"/>
      <c r="BI288" s="73"/>
      <c r="BJ288" s="73"/>
      <c r="BK288" s="72"/>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row>
    <row r="289" spans="1:103" s="70" customFormat="1" x14ac:dyDescent="0.25">
      <c r="A289" s="67"/>
      <c r="B289" s="219"/>
      <c r="D289" s="219"/>
      <c r="F289" s="219"/>
      <c r="H289" s="219"/>
      <c r="J289" s="219"/>
      <c r="L289" s="219"/>
      <c r="N289" s="219"/>
      <c r="P289" s="219"/>
      <c r="R289" s="219"/>
      <c r="T289" s="219"/>
      <c r="V289" s="219"/>
      <c r="X289" s="219"/>
      <c r="Z289" s="219"/>
      <c r="AB289" s="219"/>
      <c r="AD289" s="219"/>
      <c r="AF289" s="219"/>
      <c r="AH289" s="219"/>
      <c r="AJ289" s="219"/>
      <c r="AL289" s="219"/>
      <c r="AN289" s="219"/>
      <c r="AP289" s="219"/>
      <c r="AR289" s="219"/>
      <c r="AT289" s="219"/>
      <c r="AV289" s="219"/>
      <c r="AW289" s="71"/>
      <c r="AX289" s="72"/>
      <c r="AY289" s="73"/>
      <c r="AZ289" s="73"/>
      <c r="BA289" s="86"/>
      <c r="BB289" s="73"/>
      <c r="BC289" s="73"/>
      <c r="BD289" s="73"/>
      <c r="BE289" s="73"/>
      <c r="BF289" s="73"/>
      <c r="BG289" s="73"/>
      <c r="BH289" s="73"/>
      <c r="BI289" s="73"/>
      <c r="BJ289" s="73"/>
      <c r="BK289" s="72"/>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row>
    <row r="290" spans="1:103" s="70" customFormat="1" x14ac:dyDescent="0.25">
      <c r="A290" s="67"/>
      <c r="B290" s="219"/>
      <c r="D290" s="219"/>
      <c r="F290" s="219"/>
      <c r="H290" s="219"/>
      <c r="J290" s="219"/>
      <c r="L290" s="219"/>
      <c r="N290" s="219"/>
      <c r="P290" s="219"/>
      <c r="R290" s="219"/>
      <c r="T290" s="219"/>
      <c r="V290" s="219"/>
      <c r="X290" s="219"/>
      <c r="Z290" s="219"/>
      <c r="AB290" s="219"/>
      <c r="AD290" s="219"/>
      <c r="AF290" s="219"/>
      <c r="AH290" s="219"/>
      <c r="AJ290" s="219"/>
      <c r="AL290" s="219"/>
      <c r="AN290" s="219"/>
      <c r="AP290" s="219"/>
      <c r="AR290" s="219"/>
      <c r="AT290" s="219"/>
      <c r="AV290" s="219"/>
      <c r="AW290" s="71"/>
      <c r="AX290" s="72"/>
      <c r="AY290" s="73"/>
      <c r="AZ290" s="73"/>
      <c r="BA290" s="86"/>
      <c r="BB290" s="73"/>
      <c r="BC290" s="73"/>
      <c r="BD290" s="73"/>
      <c r="BE290" s="73"/>
      <c r="BF290" s="73"/>
      <c r="BG290" s="73"/>
      <c r="BH290" s="73"/>
      <c r="BI290" s="73"/>
      <c r="BJ290" s="73"/>
      <c r="BK290" s="72"/>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row>
    <row r="291" spans="1:103" s="70" customFormat="1" x14ac:dyDescent="0.25">
      <c r="A291" s="67"/>
      <c r="B291" s="219"/>
      <c r="D291" s="219"/>
      <c r="F291" s="219"/>
      <c r="H291" s="219"/>
      <c r="J291" s="219"/>
      <c r="L291" s="219"/>
      <c r="N291" s="219"/>
      <c r="P291" s="219"/>
      <c r="R291" s="219"/>
      <c r="T291" s="219"/>
      <c r="V291" s="219"/>
      <c r="X291" s="219"/>
      <c r="Z291" s="219"/>
      <c r="AB291" s="219"/>
      <c r="AD291" s="219"/>
      <c r="AF291" s="219"/>
      <c r="AH291" s="219"/>
      <c r="AJ291" s="219"/>
      <c r="AL291" s="219"/>
      <c r="AN291" s="219"/>
      <c r="AP291" s="219"/>
      <c r="AR291" s="219"/>
      <c r="AT291" s="219"/>
      <c r="AV291" s="219"/>
      <c r="AW291" s="71"/>
      <c r="AX291" s="72"/>
      <c r="AY291" s="73"/>
      <c r="AZ291" s="73"/>
      <c r="BA291" s="86"/>
      <c r="BB291" s="73"/>
      <c r="BC291" s="73"/>
      <c r="BD291" s="73"/>
      <c r="BE291" s="73"/>
      <c r="BF291" s="73"/>
      <c r="BG291" s="73"/>
      <c r="BH291" s="73"/>
      <c r="BI291" s="73"/>
      <c r="BJ291" s="73"/>
      <c r="BK291" s="72"/>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row>
    <row r="292" spans="1:103" s="70" customFormat="1" x14ac:dyDescent="0.25">
      <c r="A292" s="67"/>
      <c r="B292" s="219"/>
      <c r="D292" s="219"/>
      <c r="F292" s="219"/>
      <c r="H292" s="219"/>
      <c r="J292" s="219"/>
      <c r="L292" s="219"/>
      <c r="N292" s="219"/>
      <c r="P292" s="219"/>
      <c r="R292" s="219"/>
      <c r="T292" s="219"/>
      <c r="V292" s="219"/>
      <c r="X292" s="219"/>
      <c r="Z292" s="219"/>
      <c r="AB292" s="219"/>
      <c r="AD292" s="219"/>
      <c r="AF292" s="219"/>
      <c r="AH292" s="219"/>
      <c r="AJ292" s="219"/>
      <c r="AL292" s="219"/>
      <c r="AN292" s="219"/>
      <c r="AP292" s="219"/>
      <c r="AR292" s="219"/>
      <c r="AT292" s="219"/>
      <c r="AV292" s="219"/>
      <c r="AW292" s="71"/>
      <c r="AX292" s="72"/>
      <c r="AY292" s="73"/>
      <c r="AZ292" s="73"/>
      <c r="BA292" s="86"/>
      <c r="BB292" s="73"/>
      <c r="BC292" s="73"/>
      <c r="BD292" s="73"/>
      <c r="BE292" s="73"/>
      <c r="BF292" s="73"/>
      <c r="BG292" s="73"/>
      <c r="BH292" s="73"/>
      <c r="BI292" s="73"/>
      <c r="BJ292" s="73"/>
      <c r="BK292" s="72"/>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row>
    <row r="293" spans="1:103" s="70" customFormat="1" x14ac:dyDescent="0.25">
      <c r="A293" s="67"/>
      <c r="B293" s="219"/>
      <c r="D293" s="219"/>
      <c r="F293" s="219"/>
      <c r="H293" s="219"/>
      <c r="J293" s="219"/>
      <c r="L293" s="219"/>
      <c r="N293" s="219"/>
      <c r="P293" s="219"/>
      <c r="R293" s="219"/>
      <c r="T293" s="219"/>
      <c r="V293" s="219"/>
      <c r="X293" s="219"/>
      <c r="Z293" s="219"/>
      <c r="AB293" s="219"/>
      <c r="AD293" s="219"/>
      <c r="AF293" s="219"/>
      <c r="AH293" s="219"/>
      <c r="AJ293" s="219"/>
      <c r="AL293" s="219"/>
      <c r="AN293" s="219"/>
      <c r="AP293" s="219"/>
      <c r="AR293" s="219"/>
      <c r="AT293" s="219"/>
      <c r="AV293" s="219"/>
      <c r="AW293" s="71"/>
      <c r="AX293" s="72"/>
      <c r="AY293" s="73"/>
      <c r="AZ293" s="73"/>
      <c r="BA293" s="86"/>
      <c r="BB293" s="73"/>
      <c r="BC293" s="73"/>
      <c r="BD293" s="73"/>
      <c r="BE293" s="73"/>
      <c r="BF293" s="73"/>
      <c r="BG293" s="73"/>
      <c r="BH293" s="73"/>
      <c r="BI293" s="73"/>
      <c r="BJ293" s="73"/>
      <c r="BK293" s="72"/>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row>
    <row r="294" spans="1:103" s="70" customFormat="1" x14ac:dyDescent="0.25">
      <c r="A294" s="67"/>
      <c r="B294" s="219"/>
      <c r="D294" s="219"/>
      <c r="F294" s="219"/>
      <c r="H294" s="219"/>
      <c r="J294" s="219"/>
      <c r="L294" s="219"/>
      <c r="N294" s="219"/>
      <c r="P294" s="219"/>
      <c r="R294" s="219"/>
      <c r="T294" s="219"/>
      <c r="V294" s="219"/>
      <c r="X294" s="219"/>
      <c r="Z294" s="219"/>
      <c r="AB294" s="219"/>
      <c r="AD294" s="219"/>
      <c r="AF294" s="219"/>
      <c r="AH294" s="219"/>
      <c r="AJ294" s="219"/>
      <c r="AL294" s="219"/>
      <c r="AN294" s="219"/>
      <c r="AP294" s="219"/>
      <c r="AR294" s="219"/>
      <c r="AT294" s="219"/>
      <c r="AV294" s="219"/>
      <c r="AW294" s="71"/>
      <c r="AX294" s="72"/>
      <c r="AY294" s="73"/>
      <c r="AZ294" s="73"/>
      <c r="BA294" s="86"/>
      <c r="BB294" s="73"/>
      <c r="BC294" s="73"/>
      <c r="BD294" s="73"/>
      <c r="BE294" s="73"/>
      <c r="BF294" s="73"/>
      <c r="BG294" s="73"/>
      <c r="BH294" s="73"/>
      <c r="BI294" s="73"/>
      <c r="BJ294" s="73"/>
      <c r="BK294" s="72"/>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row>
    <row r="295" spans="1:103" s="70" customFormat="1" x14ac:dyDescent="0.25">
      <c r="A295" s="67"/>
      <c r="B295" s="219"/>
      <c r="D295" s="219"/>
      <c r="F295" s="219"/>
      <c r="H295" s="219"/>
      <c r="J295" s="219"/>
      <c r="L295" s="219"/>
      <c r="N295" s="219"/>
      <c r="P295" s="219"/>
      <c r="R295" s="219"/>
      <c r="T295" s="219"/>
      <c r="V295" s="219"/>
      <c r="X295" s="219"/>
      <c r="Z295" s="219"/>
      <c r="AB295" s="219"/>
      <c r="AD295" s="219"/>
      <c r="AF295" s="219"/>
      <c r="AH295" s="219"/>
      <c r="AJ295" s="219"/>
      <c r="AL295" s="219"/>
      <c r="AN295" s="219"/>
      <c r="AP295" s="219"/>
      <c r="AR295" s="219"/>
      <c r="AT295" s="219"/>
      <c r="AV295" s="219"/>
      <c r="AW295" s="71"/>
      <c r="AX295" s="72"/>
      <c r="AY295" s="73"/>
      <c r="AZ295" s="73"/>
      <c r="BA295" s="86"/>
      <c r="BB295" s="73"/>
      <c r="BC295" s="73"/>
      <c r="BD295" s="73"/>
      <c r="BE295" s="73"/>
      <c r="BF295" s="73"/>
      <c r="BG295" s="73"/>
      <c r="BH295" s="73"/>
      <c r="BI295" s="73"/>
      <c r="BJ295" s="73"/>
      <c r="BK295" s="72"/>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row>
    <row r="296" spans="1:103" s="70" customFormat="1" x14ac:dyDescent="0.25">
      <c r="A296" s="67"/>
      <c r="B296" s="219"/>
      <c r="D296" s="219"/>
      <c r="F296" s="219"/>
      <c r="H296" s="219"/>
      <c r="J296" s="219"/>
      <c r="L296" s="219"/>
      <c r="N296" s="219"/>
      <c r="P296" s="219"/>
      <c r="R296" s="219"/>
      <c r="T296" s="219"/>
      <c r="V296" s="219"/>
      <c r="X296" s="219"/>
      <c r="Z296" s="219"/>
      <c r="AB296" s="219"/>
      <c r="AD296" s="219"/>
      <c r="AF296" s="219"/>
      <c r="AH296" s="219"/>
      <c r="AJ296" s="219"/>
      <c r="AL296" s="219"/>
      <c r="AN296" s="219"/>
      <c r="AP296" s="219"/>
      <c r="AR296" s="219"/>
      <c r="AT296" s="219"/>
      <c r="AV296" s="219"/>
      <c r="AW296" s="71"/>
      <c r="AX296" s="72"/>
      <c r="AY296" s="73"/>
      <c r="AZ296" s="73"/>
      <c r="BA296" s="86"/>
      <c r="BB296" s="73"/>
      <c r="BC296" s="73"/>
      <c r="BD296" s="73"/>
      <c r="BE296" s="73"/>
      <c r="BF296" s="73"/>
      <c r="BG296" s="73"/>
      <c r="BH296" s="73"/>
      <c r="BI296" s="73"/>
      <c r="BJ296" s="73"/>
      <c r="BK296" s="72"/>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row>
    <row r="297" spans="1:103" s="70" customFormat="1" x14ac:dyDescent="0.25">
      <c r="A297" s="67"/>
      <c r="B297" s="219"/>
      <c r="D297" s="219"/>
      <c r="F297" s="219"/>
      <c r="H297" s="219"/>
      <c r="J297" s="219"/>
      <c r="L297" s="219"/>
      <c r="N297" s="219"/>
      <c r="P297" s="219"/>
      <c r="R297" s="219"/>
      <c r="T297" s="219"/>
      <c r="V297" s="219"/>
      <c r="X297" s="219"/>
      <c r="Z297" s="219"/>
      <c r="AB297" s="219"/>
      <c r="AD297" s="219"/>
      <c r="AF297" s="219"/>
      <c r="AH297" s="219"/>
      <c r="AJ297" s="219"/>
      <c r="AL297" s="219"/>
      <c r="AN297" s="219"/>
      <c r="AP297" s="219"/>
      <c r="AR297" s="219"/>
      <c r="AT297" s="219"/>
      <c r="AV297" s="219"/>
      <c r="AW297" s="71"/>
      <c r="AX297" s="72"/>
      <c r="AY297" s="73"/>
      <c r="AZ297" s="73"/>
      <c r="BA297" s="86"/>
      <c r="BB297" s="73"/>
      <c r="BC297" s="73"/>
      <c r="BD297" s="73"/>
      <c r="BE297" s="73"/>
      <c r="BF297" s="73"/>
      <c r="BG297" s="73"/>
      <c r="BH297" s="73"/>
      <c r="BI297" s="73"/>
      <c r="BJ297" s="73"/>
      <c r="BK297" s="72"/>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row>
    <row r="298" spans="1:103" s="70" customFormat="1" x14ac:dyDescent="0.25">
      <c r="A298" s="67"/>
      <c r="B298" s="219"/>
      <c r="D298" s="219"/>
      <c r="F298" s="219"/>
      <c r="H298" s="219"/>
      <c r="J298" s="219"/>
      <c r="L298" s="219"/>
      <c r="N298" s="219"/>
      <c r="P298" s="219"/>
      <c r="R298" s="219"/>
      <c r="T298" s="219"/>
      <c r="V298" s="219"/>
      <c r="X298" s="219"/>
      <c r="Z298" s="219"/>
      <c r="AB298" s="219"/>
      <c r="AD298" s="219"/>
      <c r="AF298" s="219"/>
      <c r="AH298" s="219"/>
      <c r="AJ298" s="219"/>
      <c r="AL298" s="219"/>
      <c r="AN298" s="219"/>
      <c r="AP298" s="219"/>
      <c r="AR298" s="219"/>
      <c r="AT298" s="219"/>
      <c r="AV298" s="219"/>
      <c r="AW298" s="71"/>
      <c r="AX298" s="72"/>
      <c r="AY298" s="73"/>
      <c r="AZ298" s="73"/>
      <c r="BA298" s="86"/>
      <c r="BB298" s="73"/>
      <c r="BC298" s="73"/>
      <c r="BD298" s="73"/>
      <c r="BE298" s="73"/>
      <c r="BF298" s="73"/>
      <c r="BG298" s="73"/>
      <c r="BH298" s="73"/>
      <c r="BI298" s="73"/>
      <c r="BJ298" s="73"/>
      <c r="BK298" s="72"/>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row>
    <row r="299" spans="1:103" s="70" customFormat="1" x14ac:dyDescent="0.25">
      <c r="A299" s="67"/>
      <c r="B299" s="219"/>
      <c r="D299" s="219"/>
      <c r="F299" s="219"/>
      <c r="H299" s="219"/>
      <c r="J299" s="219"/>
      <c r="L299" s="219"/>
      <c r="N299" s="219"/>
      <c r="P299" s="219"/>
      <c r="R299" s="219"/>
      <c r="T299" s="219"/>
      <c r="V299" s="219"/>
      <c r="X299" s="219"/>
      <c r="Z299" s="219"/>
      <c r="AB299" s="219"/>
      <c r="AD299" s="219"/>
      <c r="AF299" s="219"/>
      <c r="AH299" s="219"/>
      <c r="AJ299" s="219"/>
      <c r="AL299" s="219"/>
      <c r="AN299" s="219"/>
      <c r="AP299" s="219"/>
      <c r="AR299" s="219"/>
      <c r="AT299" s="219"/>
      <c r="AV299" s="219"/>
      <c r="AW299" s="71"/>
      <c r="AX299" s="72"/>
      <c r="AY299" s="73"/>
      <c r="AZ299" s="73"/>
      <c r="BA299" s="86"/>
      <c r="BB299" s="73"/>
      <c r="BC299" s="73"/>
      <c r="BD299" s="73"/>
      <c r="BE299" s="73"/>
      <c r="BF299" s="73"/>
      <c r="BG299" s="73"/>
      <c r="BH299" s="73"/>
      <c r="BI299" s="73"/>
      <c r="BJ299" s="73"/>
      <c r="BK299" s="72"/>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row>
    <row r="300" spans="1:103" s="70" customFormat="1" x14ac:dyDescent="0.25">
      <c r="A300" s="67"/>
      <c r="B300" s="219"/>
      <c r="D300" s="219"/>
      <c r="F300" s="219"/>
      <c r="H300" s="219"/>
      <c r="J300" s="219"/>
      <c r="L300" s="219"/>
      <c r="N300" s="219"/>
      <c r="P300" s="219"/>
      <c r="R300" s="219"/>
      <c r="T300" s="219"/>
      <c r="V300" s="219"/>
      <c r="X300" s="219"/>
      <c r="Z300" s="219"/>
      <c r="AB300" s="219"/>
      <c r="AD300" s="219"/>
      <c r="AF300" s="219"/>
      <c r="AH300" s="219"/>
      <c r="AJ300" s="219"/>
      <c r="AL300" s="219"/>
      <c r="AN300" s="219"/>
      <c r="AP300" s="219"/>
      <c r="AR300" s="219"/>
      <c r="AT300" s="219"/>
      <c r="AV300" s="219"/>
      <c r="AW300" s="71"/>
      <c r="AX300" s="72"/>
      <c r="AY300" s="73"/>
      <c r="AZ300" s="73"/>
      <c r="BA300" s="86"/>
      <c r="BB300" s="73"/>
      <c r="BC300" s="73"/>
      <c r="BD300" s="73"/>
      <c r="BE300" s="73"/>
      <c r="BF300" s="73"/>
      <c r="BG300" s="73"/>
      <c r="BH300" s="73"/>
      <c r="BI300" s="73"/>
      <c r="BJ300" s="73"/>
      <c r="BK300" s="72"/>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row>
    <row r="301" spans="1:103" s="70" customFormat="1" x14ac:dyDescent="0.25">
      <c r="A301" s="67"/>
      <c r="B301" s="219"/>
      <c r="D301" s="219"/>
      <c r="F301" s="219"/>
      <c r="H301" s="219"/>
      <c r="J301" s="219"/>
      <c r="L301" s="219"/>
      <c r="N301" s="219"/>
      <c r="P301" s="219"/>
      <c r="R301" s="219"/>
      <c r="T301" s="219"/>
      <c r="V301" s="219"/>
      <c r="X301" s="219"/>
      <c r="Z301" s="219"/>
      <c r="AB301" s="219"/>
      <c r="AD301" s="219"/>
      <c r="AF301" s="219"/>
      <c r="AH301" s="219"/>
      <c r="AJ301" s="219"/>
      <c r="AL301" s="219"/>
      <c r="AN301" s="219"/>
      <c r="AP301" s="219"/>
      <c r="AR301" s="219"/>
      <c r="AT301" s="219"/>
      <c r="AV301" s="219"/>
      <c r="AW301" s="71"/>
      <c r="AX301" s="72"/>
      <c r="AY301" s="73"/>
      <c r="AZ301" s="73"/>
      <c r="BA301" s="86"/>
      <c r="BB301" s="73"/>
      <c r="BC301" s="73"/>
      <c r="BD301" s="73"/>
      <c r="BE301" s="73"/>
      <c r="BF301" s="73"/>
      <c r="BG301" s="73"/>
      <c r="BH301" s="73"/>
      <c r="BI301" s="73"/>
      <c r="BJ301" s="73"/>
      <c r="BK301" s="72"/>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row>
    <row r="302" spans="1:103" s="70" customFormat="1" x14ac:dyDescent="0.25">
      <c r="A302" s="67"/>
      <c r="B302" s="219"/>
      <c r="D302" s="219"/>
      <c r="F302" s="219"/>
      <c r="H302" s="219"/>
      <c r="J302" s="219"/>
      <c r="L302" s="219"/>
      <c r="N302" s="219"/>
      <c r="P302" s="219"/>
      <c r="R302" s="219"/>
      <c r="T302" s="219"/>
      <c r="V302" s="219"/>
      <c r="X302" s="219"/>
      <c r="Z302" s="219"/>
      <c r="AB302" s="219"/>
      <c r="AD302" s="219"/>
      <c r="AF302" s="219"/>
      <c r="AH302" s="219"/>
      <c r="AJ302" s="219"/>
      <c r="AL302" s="219"/>
      <c r="AN302" s="219"/>
      <c r="AP302" s="219"/>
      <c r="AR302" s="219"/>
      <c r="AT302" s="219"/>
      <c r="AV302" s="219"/>
      <c r="AW302" s="71"/>
      <c r="AX302" s="72"/>
      <c r="AY302" s="73"/>
      <c r="AZ302" s="73"/>
      <c r="BA302" s="86"/>
      <c r="BB302" s="73"/>
      <c r="BC302" s="73"/>
      <c r="BD302" s="73"/>
      <c r="BE302" s="73"/>
      <c r="BF302" s="73"/>
      <c r="BG302" s="73"/>
      <c r="BH302" s="73"/>
      <c r="BI302" s="73"/>
      <c r="BJ302" s="73"/>
      <c r="BK302" s="72"/>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row>
    <row r="303" spans="1:103" s="70" customFormat="1" x14ac:dyDescent="0.25">
      <c r="A303" s="67"/>
      <c r="B303" s="219"/>
      <c r="D303" s="219"/>
      <c r="F303" s="219"/>
      <c r="H303" s="219"/>
      <c r="J303" s="219"/>
      <c r="L303" s="219"/>
      <c r="N303" s="219"/>
      <c r="P303" s="219"/>
      <c r="R303" s="219"/>
      <c r="T303" s="219"/>
      <c r="V303" s="219"/>
      <c r="X303" s="219"/>
      <c r="Z303" s="219"/>
      <c r="AB303" s="219"/>
      <c r="AD303" s="219"/>
      <c r="AF303" s="219"/>
      <c r="AH303" s="219"/>
      <c r="AJ303" s="219"/>
      <c r="AL303" s="219"/>
      <c r="AN303" s="219"/>
      <c r="AP303" s="219"/>
      <c r="AR303" s="219"/>
      <c r="AT303" s="219"/>
      <c r="AV303" s="219"/>
      <c r="AW303" s="71"/>
      <c r="AX303" s="72"/>
      <c r="AY303" s="73"/>
      <c r="AZ303" s="73"/>
      <c r="BA303" s="86"/>
      <c r="BB303" s="73"/>
      <c r="BC303" s="73"/>
      <c r="BD303" s="73"/>
      <c r="BE303" s="73"/>
      <c r="BF303" s="73"/>
      <c r="BG303" s="73"/>
      <c r="BH303" s="73"/>
      <c r="BI303" s="73"/>
      <c r="BJ303" s="73"/>
      <c r="BK303" s="72"/>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row>
    <row r="304" spans="1:103" s="70" customFormat="1" x14ac:dyDescent="0.25">
      <c r="A304" s="67"/>
      <c r="B304" s="219"/>
      <c r="D304" s="219"/>
      <c r="F304" s="219"/>
      <c r="H304" s="219"/>
      <c r="J304" s="219"/>
      <c r="L304" s="219"/>
      <c r="N304" s="219"/>
      <c r="P304" s="219"/>
      <c r="R304" s="219"/>
      <c r="T304" s="219"/>
      <c r="V304" s="219"/>
      <c r="X304" s="219"/>
      <c r="Z304" s="219"/>
      <c r="AB304" s="219"/>
      <c r="AD304" s="219"/>
      <c r="AF304" s="219"/>
      <c r="AH304" s="219"/>
      <c r="AJ304" s="219"/>
      <c r="AL304" s="219"/>
      <c r="AN304" s="219"/>
      <c r="AP304" s="219"/>
      <c r="AR304" s="219"/>
      <c r="AT304" s="219"/>
      <c r="AV304" s="219"/>
      <c r="AW304" s="71"/>
      <c r="AX304" s="72"/>
      <c r="AY304" s="73"/>
      <c r="AZ304" s="73"/>
      <c r="BA304" s="86"/>
      <c r="BB304" s="73"/>
      <c r="BC304" s="73"/>
      <c r="BD304" s="73"/>
      <c r="BE304" s="73"/>
      <c r="BF304" s="73"/>
      <c r="BG304" s="73"/>
      <c r="BH304" s="73"/>
      <c r="BI304" s="73"/>
      <c r="BJ304" s="73"/>
      <c r="BK304" s="72"/>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row>
    <row r="305" spans="1:103" s="70" customFormat="1" x14ac:dyDescent="0.25">
      <c r="A305" s="67"/>
      <c r="B305" s="219"/>
      <c r="D305" s="219"/>
      <c r="F305" s="219"/>
      <c r="H305" s="219"/>
      <c r="J305" s="219"/>
      <c r="L305" s="219"/>
      <c r="N305" s="219"/>
      <c r="P305" s="219"/>
      <c r="R305" s="219"/>
      <c r="T305" s="219"/>
      <c r="V305" s="219"/>
      <c r="X305" s="219"/>
      <c r="Z305" s="219"/>
      <c r="AB305" s="219"/>
      <c r="AD305" s="219"/>
      <c r="AF305" s="219"/>
      <c r="AH305" s="219"/>
      <c r="AJ305" s="219"/>
      <c r="AL305" s="219"/>
      <c r="AN305" s="219"/>
      <c r="AP305" s="219"/>
      <c r="AR305" s="219"/>
      <c r="AT305" s="219"/>
      <c r="AV305" s="219"/>
      <c r="AW305" s="71"/>
      <c r="AX305" s="72"/>
      <c r="AY305" s="73"/>
      <c r="AZ305" s="73"/>
      <c r="BA305" s="86"/>
      <c r="BB305" s="73"/>
      <c r="BC305" s="73"/>
      <c r="BD305" s="73"/>
      <c r="BE305" s="73"/>
      <c r="BF305" s="73"/>
      <c r="BG305" s="73"/>
      <c r="BH305" s="73"/>
      <c r="BI305" s="73"/>
      <c r="BJ305" s="73"/>
      <c r="BK305" s="72"/>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row>
    <row r="306" spans="1:103" s="70" customFormat="1" x14ac:dyDescent="0.25">
      <c r="A306" s="67"/>
      <c r="B306" s="219"/>
      <c r="D306" s="219"/>
      <c r="F306" s="219"/>
      <c r="H306" s="219"/>
      <c r="J306" s="219"/>
      <c r="L306" s="219"/>
      <c r="N306" s="219"/>
      <c r="P306" s="219"/>
      <c r="R306" s="219"/>
      <c r="T306" s="219"/>
      <c r="V306" s="219"/>
      <c r="X306" s="219"/>
      <c r="Z306" s="219"/>
      <c r="AB306" s="219"/>
      <c r="AD306" s="219"/>
      <c r="AF306" s="219"/>
      <c r="AH306" s="219"/>
      <c r="AJ306" s="219"/>
      <c r="AL306" s="219"/>
      <c r="AN306" s="219"/>
      <c r="AP306" s="219"/>
      <c r="AR306" s="219"/>
      <c r="AT306" s="219"/>
      <c r="AV306" s="219"/>
      <c r="AW306" s="71"/>
      <c r="AX306" s="72"/>
      <c r="AY306" s="73"/>
      <c r="AZ306" s="73"/>
      <c r="BA306" s="86"/>
      <c r="BB306" s="73"/>
      <c r="BC306" s="73"/>
      <c r="BD306" s="73"/>
      <c r="BE306" s="73"/>
      <c r="BF306" s="73"/>
      <c r="BG306" s="73"/>
      <c r="BH306" s="73"/>
      <c r="BI306" s="73"/>
      <c r="BJ306" s="73"/>
      <c r="BK306" s="72"/>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row>
    <row r="307" spans="1:103" s="70" customFormat="1" x14ac:dyDescent="0.25">
      <c r="A307" s="67"/>
      <c r="B307" s="219"/>
      <c r="D307" s="219"/>
      <c r="F307" s="219"/>
      <c r="H307" s="219"/>
      <c r="J307" s="219"/>
      <c r="L307" s="219"/>
      <c r="N307" s="219"/>
      <c r="P307" s="219"/>
      <c r="R307" s="219"/>
      <c r="T307" s="219"/>
      <c r="V307" s="219"/>
      <c r="X307" s="219"/>
      <c r="Z307" s="219"/>
      <c r="AB307" s="219"/>
      <c r="AD307" s="219"/>
      <c r="AF307" s="219"/>
      <c r="AH307" s="219"/>
      <c r="AJ307" s="219"/>
      <c r="AL307" s="219"/>
      <c r="AN307" s="219"/>
      <c r="AP307" s="219"/>
      <c r="AR307" s="219"/>
      <c r="AT307" s="219"/>
      <c r="AV307" s="219"/>
      <c r="AW307" s="71"/>
      <c r="AX307" s="72"/>
      <c r="AY307" s="73"/>
      <c r="AZ307" s="73"/>
      <c r="BA307" s="86"/>
      <c r="BB307" s="73"/>
      <c r="BC307" s="73"/>
      <c r="BD307" s="73"/>
      <c r="BE307" s="73"/>
      <c r="BF307" s="73"/>
      <c r="BG307" s="73"/>
      <c r="BH307" s="73"/>
      <c r="BI307" s="73"/>
      <c r="BJ307" s="73"/>
      <c r="BK307" s="72"/>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row>
    <row r="308" spans="1:103" s="70" customFormat="1" x14ac:dyDescent="0.25">
      <c r="A308" s="67"/>
      <c r="B308" s="219"/>
      <c r="D308" s="219"/>
      <c r="F308" s="219"/>
      <c r="H308" s="219"/>
      <c r="J308" s="219"/>
      <c r="L308" s="219"/>
      <c r="N308" s="219"/>
      <c r="P308" s="219"/>
      <c r="R308" s="219"/>
      <c r="T308" s="219"/>
      <c r="V308" s="219"/>
      <c r="X308" s="219"/>
      <c r="Z308" s="219"/>
      <c r="AB308" s="219"/>
      <c r="AD308" s="219"/>
      <c r="AF308" s="219"/>
      <c r="AH308" s="219"/>
      <c r="AJ308" s="219"/>
      <c r="AL308" s="219"/>
      <c r="AN308" s="219"/>
      <c r="AP308" s="219"/>
      <c r="AR308" s="219"/>
      <c r="AT308" s="219"/>
      <c r="AV308" s="219"/>
      <c r="AW308" s="71"/>
      <c r="AX308" s="72"/>
      <c r="AY308" s="73"/>
      <c r="AZ308" s="73"/>
      <c r="BA308" s="86"/>
      <c r="BB308" s="73"/>
      <c r="BC308" s="73"/>
      <c r="BD308" s="73"/>
      <c r="BE308" s="73"/>
      <c r="BF308" s="73"/>
      <c r="BG308" s="73"/>
      <c r="BH308" s="73"/>
      <c r="BI308" s="73"/>
      <c r="BJ308" s="73"/>
      <c r="BK308" s="72"/>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row>
    <row r="309" spans="1:103" s="70" customFormat="1" x14ac:dyDescent="0.25">
      <c r="A309" s="67"/>
      <c r="B309" s="219"/>
      <c r="D309" s="219"/>
      <c r="F309" s="219"/>
      <c r="H309" s="219"/>
      <c r="J309" s="219"/>
      <c r="L309" s="219"/>
      <c r="N309" s="219"/>
      <c r="P309" s="219"/>
      <c r="R309" s="219"/>
      <c r="T309" s="219"/>
      <c r="V309" s="219"/>
      <c r="X309" s="219"/>
      <c r="Z309" s="219"/>
      <c r="AB309" s="219"/>
      <c r="AD309" s="219"/>
      <c r="AF309" s="219"/>
      <c r="AH309" s="219"/>
      <c r="AJ309" s="219"/>
      <c r="AL309" s="219"/>
      <c r="AN309" s="219"/>
      <c r="AP309" s="219"/>
      <c r="AR309" s="219"/>
      <c r="AT309" s="219"/>
      <c r="AV309" s="219"/>
      <c r="AW309" s="71"/>
      <c r="AX309" s="72"/>
      <c r="AY309" s="73"/>
      <c r="AZ309" s="73"/>
      <c r="BA309" s="86"/>
      <c r="BB309" s="73"/>
      <c r="BC309" s="73"/>
      <c r="BD309" s="73"/>
      <c r="BE309" s="73"/>
      <c r="BF309" s="73"/>
      <c r="BG309" s="73"/>
      <c r="BH309" s="73"/>
      <c r="BI309" s="73"/>
      <c r="BJ309" s="73"/>
      <c r="BK309" s="72"/>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row>
    <row r="310" spans="1:103" s="70" customFormat="1" x14ac:dyDescent="0.25">
      <c r="A310" s="67"/>
      <c r="B310" s="219"/>
      <c r="D310" s="219"/>
      <c r="F310" s="219"/>
      <c r="H310" s="219"/>
      <c r="J310" s="219"/>
      <c r="L310" s="219"/>
      <c r="N310" s="219"/>
      <c r="P310" s="219"/>
      <c r="R310" s="219"/>
      <c r="T310" s="219"/>
      <c r="V310" s="219"/>
      <c r="X310" s="219"/>
      <c r="Z310" s="219"/>
      <c r="AB310" s="219"/>
      <c r="AD310" s="219"/>
      <c r="AF310" s="219"/>
      <c r="AH310" s="219"/>
      <c r="AJ310" s="219"/>
      <c r="AL310" s="219"/>
      <c r="AN310" s="219"/>
      <c r="AP310" s="219"/>
      <c r="AR310" s="219"/>
      <c r="AT310" s="219"/>
      <c r="AV310" s="219"/>
      <c r="AW310" s="71"/>
      <c r="AX310" s="72"/>
      <c r="AY310" s="73"/>
      <c r="AZ310" s="73"/>
      <c r="BA310" s="86"/>
      <c r="BB310" s="73"/>
      <c r="BC310" s="73"/>
      <c r="BD310" s="73"/>
      <c r="BE310" s="73"/>
      <c r="BF310" s="73"/>
      <c r="BG310" s="73"/>
      <c r="BH310" s="73"/>
      <c r="BI310" s="73"/>
      <c r="BJ310" s="73"/>
      <c r="BK310" s="72"/>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row>
    <row r="311" spans="1:103" s="70" customFormat="1" x14ac:dyDescent="0.25">
      <c r="A311" s="67"/>
      <c r="B311" s="219"/>
      <c r="D311" s="219"/>
      <c r="F311" s="219"/>
      <c r="H311" s="219"/>
      <c r="J311" s="219"/>
      <c r="L311" s="219"/>
      <c r="N311" s="219"/>
      <c r="P311" s="219"/>
      <c r="R311" s="219"/>
      <c r="T311" s="219"/>
      <c r="V311" s="219"/>
      <c r="X311" s="219"/>
      <c r="Z311" s="219"/>
      <c r="AB311" s="219"/>
      <c r="AD311" s="219"/>
      <c r="AF311" s="219"/>
      <c r="AH311" s="219"/>
      <c r="AJ311" s="219"/>
      <c r="AL311" s="219"/>
      <c r="AN311" s="219"/>
      <c r="AP311" s="219"/>
      <c r="AR311" s="219"/>
      <c r="AT311" s="219"/>
      <c r="AV311" s="219"/>
      <c r="AW311" s="71"/>
      <c r="AX311" s="72"/>
      <c r="AY311" s="73"/>
      <c r="AZ311" s="73"/>
      <c r="BA311" s="86"/>
      <c r="BB311" s="73"/>
      <c r="BC311" s="73"/>
      <c r="BD311" s="73"/>
      <c r="BE311" s="73"/>
      <c r="BF311" s="73"/>
      <c r="BG311" s="73"/>
      <c r="BH311" s="73"/>
      <c r="BI311" s="73"/>
      <c r="BJ311" s="73"/>
      <c r="BK311" s="72"/>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row>
    <row r="312" spans="1:103" s="70" customFormat="1" x14ac:dyDescent="0.25">
      <c r="A312" s="67"/>
      <c r="B312" s="219"/>
      <c r="D312" s="219"/>
      <c r="F312" s="219"/>
      <c r="H312" s="219"/>
      <c r="J312" s="219"/>
      <c r="L312" s="219"/>
      <c r="N312" s="219"/>
      <c r="P312" s="219"/>
      <c r="R312" s="219"/>
      <c r="T312" s="219"/>
      <c r="V312" s="219"/>
      <c r="X312" s="219"/>
      <c r="Z312" s="219"/>
      <c r="AB312" s="219"/>
      <c r="AD312" s="219"/>
      <c r="AF312" s="219"/>
      <c r="AH312" s="219"/>
      <c r="AJ312" s="219"/>
      <c r="AL312" s="219"/>
      <c r="AN312" s="219"/>
      <c r="AP312" s="219"/>
      <c r="AR312" s="219"/>
      <c r="AT312" s="219"/>
      <c r="AV312" s="219"/>
      <c r="AW312" s="71"/>
      <c r="AX312" s="72"/>
      <c r="AY312" s="73"/>
      <c r="AZ312" s="73"/>
      <c r="BA312" s="86"/>
      <c r="BB312" s="73"/>
      <c r="BC312" s="73"/>
      <c r="BD312" s="73"/>
      <c r="BE312" s="73"/>
      <c r="BF312" s="73"/>
      <c r="BG312" s="73"/>
      <c r="BH312" s="73"/>
      <c r="BI312" s="73"/>
      <c r="BJ312" s="73"/>
      <c r="BK312" s="72"/>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row>
    <row r="313" spans="1:103" s="70" customFormat="1" x14ac:dyDescent="0.25">
      <c r="A313" s="67"/>
      <c r="B313" s="219"/>
      <c r="D313" s="219"/>
      <c r="F313" s="219"/>
      <c r="H313" s="219"/>
      <c r="J313" s="219"/>
      <c r="L313" s="219"/>
      <c r="N313" s="219"/>
      <c r="P313" s="219"/>
      <c r="R313" s="219"/>
      <c r="T313" s="219"/>
      <c r="V313" s="219"/>
      <c r="X313" s="219"/>
      <c r="Z313" s="219"/>
      <c r="AB313" s="219"/>
      <c r="AD313" s="219"/>
      <c r="AF313" s="219"/>
      <c r="AH313" s="219"/>
      <c r="AJ313" s="219"/>
      <c r="AL313" s="219"/>
      <c r="AN313" s="219"/>
      <c r="AP313" s="219"/>
      <c r="AR313" s="219"/>
      <c r="AT313" s="219"/>
      <c r="AV313" s="219"/>
      <c r="AW313" s="71"/>
      <c r="AX313" s="72"/>
      <c r="AY313" s="73"/>
      <c r="AZ313" s="73"/>
      <c r="BA313" s="86"/>
      <c r="BB313" s="73"/>
      <c r="BC313" s="73"/>
      <c r="BD313" s="73"/>
      <c r="BE313" s="73"/>
      <c r="BF313" s="73"/>
      <c r="BG313" s="73"/>
      <c r="BH313" s="73"/>
      <c r="BI313" s="73"/>
      <c r="BJ313" s="73"/>
      <c r="BK313" s="72"/>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row>
    <row r="314" spans="1:103" s="70" customFormat="1" x14ac:dyDescent="0.25">
      <c r="A314" s="67"/>
      <c r="B314" s="219"/>
      <c r="D314" s="219"/>
      <c r="F314" s="219"/>
      <c r="H314" s="219"/>
      <c r="J314" s="219"/>
      <c r="L314" s="219"/>
      <c r="N314" s="219"/>
      <c r="P314" s="219"/>
      <c r="R314" s="219"/>
      <c r="T314" s="219"/>
      <c r="V314" s="219"/>
      <c r="X314" s="219"/>
      <c r="Z314" s="219"/>
      <c r="AB314" s="219"/>
      <c r="AD314" s="219"/>
      <c r="AF314" s="219"/>
      <c r="AH314" s="219"/>
      <c r="AJ314" s="219"/>
      <c r="AL314" s="219"/>
      <c r="AN314" s="219"/>
      <c r="AP314" s="219"/>
      <c r="AR314" s="219"/>
      <c r="AT314" s="219"/>
      <c r="AV314" s="219"/>
      <c r="AW314" s="71"/>
      <c r="AX314" s="72"/>
      <c r="AY314" s="73"/>
      <c r="AZ314" s="73"/>
      <c r="BA314" s="86"/>
      <c r="BB314" s="73"/>
      <c r="BC314" s="73"/>
      <c r="BD314" s="73"/>
      <c r="BE314" s="73"/>
      <c r="BF314" s="73"/>
      <c r="BG314" s="73"/>
      <c r="BH314" s="73"/>
      <c r="BI314" s="73"/>
      <c r="BJ314" s="73"/>
      <c r="BK314" s="72"/>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row>
    <row r="315" spans="1:103" s="70" customFormat="1" x14ac:dyDescent="0.25">
      <c r="A315" s="67"/>
      <c r="B315" s="219"/>
      <c r="D315" s="219"/>
      <c r="F315" s="219"/>
      <c r="H315" s="219"/>
      <c r="J315" s="219"/>
      <c r="L315" s="219"/>
      <c r="N315" s="219"/>
      <c r="P315" s="219"/>
      <c r="R315" s="219"/>
      <c r="T315" s="219"/>
      <c r="V315" s="219"/>
      <c r="X315" s="219"/>
      <c r="Z315" s="219"/>
      <c r="AB315" s="219"/>
      <c r="AD315" s="219"/>
      <c r="AF315" s="219"/>
      <c r="AH315" s="219"/>
      <c r="AJ315" s="219"/>
      <c r="AL315" s="219"/>
      <c r="AN315" s="219"/>
      <c r="AP315" s="219"/>
      <c r="AR315" s="219"/>
      <c r="AT315" s="219"/>
      <c r="AV315" s="219"/>
      <c r="AW315" s="71"/>
      <c r="AX315" s="72"/>
      <c r="AY315" s="73"/>
      <c r="AZ315" s="73"/>
      <c r="BA315" s="86"/>
      <c r="BB315" s="73"/>
      <c r="BC315" s="73"/>
      <c r="BD315" s="73"/>
      <c r="BE315" s="73"/>
      <c r="BF315" s="73"/>
      <c r="BG315" s="73"/>
      <c r="BH315" s="73"/>
      <c r="BI315" s="73"/>
      <c r="BJ315" s="73"/>
      <c r="BK315" s="72"/>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row>
    <row r="316" spans="1:103" s="70" customFormat="1" x14ac:dyDescent="0.25">
      <c r="A316" s="67"/>
      <c r="B316" s="219"/>
      <c r="D316" s="219"/>
      <c r="F316" s="219"/>
      <c r="H316" s="219"/>
      <c r="J316" s="219"/>
      <c r="L316" s="219"/>
      <c r="N316" s="219"/>
      <c r="P316" s="219"/>
      <c r="R316" s="219"/>
      <c r="T316" s="219"/>
      <c r="V316" s="219"/>
      <c r="X316" s="219"/>
      <c r="Z316" s="219"/>
      <c r="AB316" s="219"/>
      <c r="AD316" s="219"/>
      <c r="AF316" s="219"/>
      <c r="AH316" s="219"/>
      <c r="AJ316" s="219"/>
      <c r="AL316" s="219"/>
      <c r="AN316" s="219"/>
      <c r="AP316" s="219"/>
      <c r="AR316" s="219"/>
      <c r="AT316" s="219"/>
      <c r="AV316" s="219"/>
      <c r="AW316" s="71"/>
      <c r="AX316" s="72"/>
      <c r="AY316" s="73"/>
      <c r="AZ316" s="73"/>
      <c r="BA316" s="86"/>
      <c r="BB316" s="73"/>
      <c r="BC316" s="73"/>
      <c r="BD316" s="73"/>
      <c r="BE316" s="73"/>
      <c r="BF316" s="73"/>
      <c r="BG316" s="73"/>
      <c r="BH316" s="73"/>
      <c r="BI316" s="73"/>
      <c r="BJ316" s="73"/>
      <c r="BK316" s="72"/>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row>
  </sheetData>
  <sheetProtection sheet="1" objects="1" scenarios="1" selectLockedCells="1"/>
  <mergeCells count="18">
    <mergeCell ref="AF39:AJ39"/>
    <mergeCell ref="AL39:AP39"/>
    <mergeCell ref="AR39:AV39"/>
    <mergeCell ref="B39:F39"/>
    <mergeCell ref="H39:L39"/>
    <mergeCell ref="N39:R39"/>
    <mergeCell ref="T39:X39"/>
    <mergeCell ref="Z39:AD39"/>
    <mergeCell ref="N2:AV2"/>
    <mergeCell ref="B2:F2"/>
    <mergeCell ref="B16:F16"/>
    <mergeCell ref="H16:L16"/>
    <mergeCell ref="N16:R16"/>
    <mergeCell ref="T16:X16"/>
    <mergeCell ref="Z16:AD16"/>
    <mergeCell ref="AF16:AJ16"/>
    <mergeCell ref="AL16:AP16"/>
    <mergeCell ref="AR16:AV16"/>
  </mergeCells>
  <dataValidations count="1">
    <dataValidation allowBlank="1" sqref="BB5:BB28"/>
  </dataValidations>
  <pageMargins left="0.7" right="0.7" top="0.75" bottom="0.75" header="0.3" footer="0.3"/>
  <pageSetup paperSize="9" orientation="portrait" horizontalDpi="0" verticalDpi="0"/>
  <drawing r:id="rId1"/>
  <legacyDrawing r:id="rId2"/>
  <extLst>
    <ext xmlns:x14="http://schemas.microsoft.com/office/spreadsheetml/2009/9/main" uri="{CCE6A557-97BC-4b89-ADB6-D9C93CAAB3DF}">
      <x14:dataValidations xmlns:xm="http://schemas.microsoft.com/office/excel/2006/main" count="56">
        <x14:dataValidation type="list" allowBlank="1">
          <x14:formula1>
            <xm:f>APPEL!$A$1:$AG$1</xm:f>
          </x14:formula1>
          <xm:sqref>BA3</xm:sqref>
        </x14:dataValidation>
        <x14:dataValidation type="list" allowBlank="1">
          <x14:formula1>
            <xm:f>DEBUT!$R$4:$R$19</xm:f>
          </x14:formula1>
          <xm:sqref>B22 D22 F22 H22 J22 L22 N22 P22 R22 T22 V22 X22 Z22 AB22 AD22 AF22 AH22 AJ22 AL22 AN22 AP22 AR22 AT22 AV22</xm:sqref>
        </x14:dataValidation>
        <x14:dataValidation type="list" allowBlank="1">
          <x14:formula1>
            <xm:f>IF($BA$3=APPEL!$B$1,classe1,IF($BA$3=APPEL!$E$1,classe2,IF($BA$3=APPEL!$H$1,classe3,IF($BA$3=APPEL!$K$1,classe4,IF($BA$3=APPEL!$N$1,classe5,IF(BA3=APPEL!$Q$1,classe6,IF(BA3=APPEL!$T$1,classe7,IF(BA3=APPEL!$W$1,classe8,IF(BA3=APPEL!$Z$1,classe9)))))))))</xm:f>
          </x14:formula1>
          <xm:sqref>BA5:BA28</xm:sqref>
        </x14:dataValidation>
        <x14:dataValidation type="list" allowBlank="1">
          <x14:formula1>
            <xm:f>DEBUT!$O$5:$O$36</xm:f>
          </x14:formula1>
          <xm:sqref>B20:AV20</xm:sqref>
        </x14:dataValidation>
        <x14:dataValidation type="list" allowBlank="1">
          <x14:formula1>
            <xm:f>DEBUT!$N$4:$N$16</xm:f>
          </x14:formula1>
          <xm:sqref>B19 B18:AW18 D19 F19 H19 J19 L19 N19 P19 R19 T19 V19 X19 Z19 AB19 AD19 AF19 AH19 AJ19 AL19 AN19 AP19 AR19 AT19 AV19</xm:sqref>
        </x14:dataValidation>
        <x14:dataValidation type="list" allowBlank="1" showInputMessage="1" showErrorMessage="1">
          <x14:formula1>
            <xm:f>DEBUT!$Q$4:$Q$9</xm:f>
          </x14:formula1>
          <xm:sqref>C19 E19 G19 I19 K19 M19 O19 Q19 S19 U19 W19 Y19 AA19 AC19 AE19 AG19 AI19 AK19 AM19 AO19 AQ19 AS19 AU19 AW19</xm:sqref>
        </x14:dataValidation>
        <x14:dataValidation type="list" allowBlank="1">
          <x14:formula1>
            <xm:f>DEBUT!$I$5:$I$6</xm:f>
          </x14:formula1>
          <xm:sqref>AV14 F14 H14 J14 L14 N14 P14 R14 T14 V14 X14 Z14 AB14 AD14 AF14 AH14 AJ14 AL14 AN14 AP14 AR14 AT14 D14 B14</xm:sqref>
        </x14:dataValidation>
        <x14:dataValidation type="list" allowBlank="1">
          <x14:formula1>
            <xm:f>DEBUT!$T$5:$T$7</xm:f>
          </x14:formula1>
          <xm:sqref>B5 D5 F5 H5 J5 L5 N5 P5 R5 T5 V5 X5 Z5 AB5 AD5 AF5 AH5 AJ5 AL5 AN5 AP5 AR5 AT5 AV5</xm:sqref>
        </x14:dataValidation>
        <x14:dataValidation type="list" allowBlank="1">
          <x14:formula1>
            <xm:f>DEBUT!$B$4:$B$160</xm:f>
          </x14:formula1>
          <xm:sqref>B6:B11</xm:sqref>
        </x14:dataValidation>
        <x14:dataValidation type="list" allowBlank="1">
          <x14:formula1>
            <xm:f>DEBUT!$B$4:$B$160</xm:f>
          </x14:formula1>
          <xm:sqref>D6:D11</xm:sqref>
        </x14:dataValidation>
        <x14:dataValidation type="list" allowBlank="1">
          <x14:formula1>
            <xm:f>DEBUT!$B$4:$B$160</xm:f>
          </x14:formula1>
          <xm:sqref>F6:F11</xm:sqref>
        </x14:dataValidation>
        <x14:dataValidation type="list" allowBlank="1">
          <x14:formula1>
            <xm:f>DEBUT!$B$4:$B$160</xm:f>
          </x14:formula1>
          <xm:sqref>H6:H11</xm:sqref>
        </x14:dataValidation>
        <x14:dataValidation type="list" allowBlank="1">
          <x14:formula1>
            <xm:f>DEBUT!$B$4:$B$160</xm:f>
          </x14:formula1>
          <xm:sqref>J6:J11</xm:sqref>
        </x14:dataValidation>
        <x14:dataValidation type="list" allowBlank="1">
          <x14:formula1>
            <xm:f>DEBUT!$B$4:$B$160</xm:f>
          </x14:formula1>
          <xm:sqref>L6:L11</xm:sqref>
        </x14:dataValidation>
        <x14:dataValidation type="list" allowBlank="1">
          <x14:formula1>
            <xm:f>DEBUT!$B$4:$B$160</xm:f>
          </x14:formula1>
          <xm:sqref>N6:N11</xm:sqref>
        </x14:dataValidation>
        <x14:dataValidation type="list" allowBlank="1">
          <x14:formula1>
            <xm:f>DEBUT!$B$4:$B$160</xm:f>
          </x14:formula1>
          <xm:sqref>P6:P11</xm:sqref>
        </x14:dataValidation>
        <x14:dataValidation type="list" allowBlank="1">
          <x14:formula1>
            <xm:f>DEBUT!$B$4:$B$160</xm:f>
          </x14:formula1>
          <xm:sqref>R6:R11</xm:sqref>
        </x14:dataValidation>
        <x14:dataValidation type="list" allowBlank="1">
          <x14:formula1>
            <xm:f>DEBUT!$B$4:$B$160</xm:f>
          </x14:formula1>
          <xm:sqref>T6:T11</xm:sqref>
        </x14:dataValidation>
        <x14:dataValidation type="list" allowBlank="1">
          <x14:formula1>
            <xm:f>DEBUT!$B$4:$B$160</xm:f>
          </x14:formula1>
          <xm:sqref>V6:V11</xm:sqref>
        </x14:dataValidation>
        <x14:dataValidation type="list" allowBlank="1">
          <x14:formula1>
            <xm:f>DEBUT!$B$4:$B$160</xm:f>
          </x14:formula1>
          <xm:sqref>X6:X11</xm:sqref>
        </x14:dataValidation>
        <x14:dataValidation type="list" allowBlank="1">
          <x14:formula1>
            <xm:f>DEBUT!$B$4:$B$160</xm:f>
          </x14:formula1>
          <xm:sqref>Z6:Z11</xm:sqref>
        </x14:dataValidation>
        <x14:dataValidation type="list" allowBlank="1">
          <x14:formula1>
            <xm:f>DEBUT!$B$4:$B$160</xm:f>
          </x14:formula1>
          <xm:sqref>AB6:AB11</xm:sqref>
        </x14:dataValidation>
        <x14:dataValidation type="list" allowBlank="1">
          <x14:formula1>
            <xm:f>DEBUT!$B$4:$B$160</xm:f>
          </x14:formula1>
          <xm:sqref>AD6:AD11</xm:sqref>
        </x14:dataValidation>
        <x14:dataValidation type="list" allowBlank="1">
          <x14:formula1>
            <xm:f>DEBUT!$B$4:$B$160</xm:f>
          </x14:formula1>
          <xm:sqref>AF6:AF11</xm:sqref>
        </x14:dataValidation>
        <x14:dataValidation type="list" allowBlank="1">
          <x14:formula1>
            <xm:f>DEBUT!$B$4:$B$160</xm:f>
          </x14:formula1>
          <xm:sqref>AH6:AH11</xm:sqref>
        </x14:dataValidation>
        <x14:dataValidation type="list" allowBlank="1">
          <x14:formula1>
            <xm:f>DEBUT!$B$4:$B$160</xm:f>
          </x14:formula1>
          <xm:sqref>AJ6:AJ11</xm:sqref>
        </x14:dataValidation>
        <x14:dataValidation type="list" allowBlank="1">
          <x14:formula1>
            <xm:f>DEBUT!$B$4:$B$160</xm:f>
          </x14:formula1>
          <xm:sqref>AL6:AL11</xm:sqref>
        </x14:dataValidation>
        <x14:dataValidation type="list" allowBlank="1">
          <x14:formula1>
            <xm:f>DEBUT!$B$4:$B$160</xm:f>
          </x14:formula1>
          <xm:sqref>AN6:AN11</xm:sqref>
        </x14:dataValidation>
        <x14:dataValidation type="list" allowBlank="1">
          <x14:formula1>
            <xm:f>DEBUT!$B$4:$B$160</xm:f>
          </x14:formula1>
          <xm:sqref>AP6:AP11</xm:sqref>
        </x14:dataValidation>
        <x14:dataValidation type="list" allowBlank="1">
          <x14:formula1>
            <xm:f>DEBUT!$B$4:$B$160</xm:f>
          </x14:formula1>
          <xm:sqref>AR6:AR11</xm:sqref>
        </x14:dataValidation>
        <x14:dataValidation type="list" allowBlank="1">
          <x14:formula1>
            <xm:f>DEBUT!$B$4:$B$160</xm:f>
          </x14:formula1>
          <xm:sqref>AT6:AT11</xm:sqref>
        </x14:dataValidation>
        <x14:dataValidation type="list" allowBlank="1">
          <x14:formula1>
            <xm:f>DEBUT!$B$4:$B$160</xm:f>
          </x14:formula1>
          <xm:sqref>AV6:AV11</xm:sqref>
        </x14:dataValidation>
        <x14:dataValidation type="list" allowBlank="1">
          <x14:formula1>
            <xm:f>DEBUT!$B$4:$B$160</xm:f>
          </x14:formula1>
          <xm:sqref>B13</xm:sqref>
        </x14:dataValidation>
        <x14:dataValidation type="list" allowBlank="1">
          <x14:formula1>
            <xm:f>DEBUT!$B$4:$B$160</xm:f>
          </x14:formula1>
          <xm:sqref>D13</xm:sqref>
        </x14:dataValidation>
        <x14:dataValidation type="list" allowBlank="1">
          <x14:formula1>
            <xm:f>DEBUT!$B$4:$B$160</xm:f>
          </x14:formula1>
          <xm:sqref>F13</xm:sqref>
        </x14:dataValidation>
        <x14:dataValidation type="list" allowBlank="1">
          <x14:formula1>
            <xm:f>DEBUT!$B$4:$B$160</xm:f>
          </x14:formula1>
          <xm:sqref>H13</xm:sqref>
        </x14:dataValidation>
        <x14:dataValidation type="list" allowBlank="1">
          <x14:formula1>
            <xm:f>DEBUT!$B$4:$B$160</xm:f>
          </x14:formula1>
          <xm:sqref>J13</xm:sqref>
        </x14:dataValidation>
        <x14:dataValidation type="list" allowBlank="1">
          <x14:formula1>
            <xm:f>DEBUT!$B$4:$B$160</xm:f>
          </x14:formula1>
          <xm:sqref>L13</xm:sqref>
        </x14:dataValidation>
        <x14:dataValidation type="list" allowBlank="1">
          <x14:formula1>
            <xm:f>DEBUT!$B$4:$B$160</xm:f>
          </x14:formula1>
          <xm:sqref>N13</xm:sqref>
        </x14:dataValidation>
        <x14:dataValidation type="list" allowBlank="1">
          <x14:formula1>
            <xm:f>DEBUT!$B$4:$B$160</xm:f>
          </x14:formula1>
          <xm:sqref>P13</xm:sqref>
        </x14:dataValidation>
        <x14:dataValidation type="list" allowBlank="1">
          <x14:formula1>
            <xm:f>DEBUT!$B$4:$B$160</xm:f>
          </x14:formula1>
          <xm:sqref>R13</xm:sqref>
        </x14:dataValidation>
        <x14:dataValidation type="list" allowBlank="1">
          <x14:formula1>
            <xm:f>DEBUT!$B$4:$B$160</xm:f>
          </x14:formula1>
          <xm:sqref>T13</xm:sqref>
        </x14:dataValidation>
        <x14:dataValidation type="list" allowBlank="1">
          <x14:formula1>
            <xm:f>DEBUT!$B$4:$B$160</xm:f>
          </x14:formula1>
          <xm:sqref>V13</xm:sqref>
        </x14:dataValidation>
        <x14:dataValidation type="list" allowBlank="1">
          <x14:formula1>
            <xm:f>DEBUT!$B$4:$B$160</xm:f>
          </x14:formula1>
          <xm:sqref>X13</xm:sqref>
        </x14:dataValidation>
        <x14:dataValidation type="list" allowBlank="1">
          <x14:formula1>
            <xm:f>DEBUT!$B$4:$B$160</xm:f>
          </x14:formula1>
          <xm:sqref>Z13</xm:sqref>
        </x14:dataValidation>
        <x14:dataValidation type="list" allowBlank="1">
          <x14:formula1>
            <xm:f>DEBUT!$B$4:$B$160</xm:f>
          </x14:formula1>
          <xm:sqref>AB13</xm:sqref>
        </x14:dataValidation>
        <x14:dataValidation type="list" allowBlank="1">
          <x14:formula1>
            <xm:f>DEBUT!$B$4:$B$160</xm:f>
          </x14:formula1>
          <xm:sqref>AD13</xm:sqref>
        </x14:dataValidation>
        <x14:dataValidation type="list" allowBlank="1">
          <x14:formula1>
            <xm:f>DEBUT!$B$4:$B$160</xm:f>
          </x14:formula1>
          <xm:sqref>AF13</xm:sqref>
        </x14:dataValidation>
        <x14:dataValidation type="list" allowBlank="1">
          <x14:formula1>
            <xm:f>DEBUT!$B$4:$B$160</xm:f>
          </x14:formula1>
          <xm:sqref>AH13</xm:sqref>
        </x14:dataValidation>
        <x14:dataValidation type="list" allowBlank="1">
          <x14:formula1>
            <xm:f>DEBUT!$B$4:$B$160</xm:f>
          </x14:formula1>
          <xm:sqref>AJ13</xm:sqref>
        </x14:dataValidation>
        <x14:dataValidation type="list" allowBlank="1">
          <x14:formula1>
            <xm:f>DEBUT!$B$4:$B$160</xm:f>
          </x14:formula1>
          <xm:sqref>AL13</xm:sqref>
        </x14:dataValidation>
        <x14:dataValidation type="list" allowBlank="1">
          <x14:formula1>
            <xm:f>DEBUT!$B$4:$B$160</xm:f>
          </x14:formula1>
          <xm:sqref>AN13</xm:sqref>
        </x14:dataValidation>
        <x14:dataValidation type="list" allowBlank="1">
          <x14:formula1>
            <xm:f>DEBUT!$B$4:$B$160</xm:f>
          </x14:formula1>
          <xm:sqref>AP13</xm:sqref>
        </x14:dataValidation>
        <x14:dataValidation type="list" allowBlank="1">
          <x14:formula1>
            <xm:f>DEBUT!$B$4:$B$160</xm:f>
          </x14:formula1>
          <xm:sqref>AR13</xm:sqref>
        </x14:dataValidation>
        <x14:dataValidation type="list" allowBlank="1">
          <x14:formula1>
            <xm:f>DEBUT!$B$4:$B$160</xm:f>
          </x14:formula1>
          <xm:sqref>AT13</xm:sqref>
        </x14:dataValidation>
        <x14:dataValidation type="list" allowBlank="1">
          <x14:formula1>
            <xm:f>DEBUT!$B$4:$B$160</xm:f>
          </x14:formula1>
          <xm:sqref>AV13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enableFormatConditionsCalculation="0">
    <tabColor rgb="FFC00000"/>
  </sheetPr>
  <dimension ref="A2"/>
  <sheetViews>
    <sheetView showRowColHeaders="0" workbookViewId="0">
      <selection activeCell="A4" sqref="A3:XFD22"/>
    </sheetView>
  </sheetViews>
  <sheetFormatPr baseColWidth="10" defaultRowHeight="16" x14ac:dyDescent="0.2"/>
  <cols>
    <col min="1" max="1" width="11" style="2" bestFit="1" customWidth="1"/>
    <col min="2" max="2" width="7.83203125" style="2" customWidth="1"/>
    <col min="3" max="3" width="0.6640625" style="2" customWidth="1"/>
    <col min="4" max="4" width="7.83203125" style="2" customWidth="1"/>
    <col min="5" max="5" width="0.83203125" style="2" customWidth="1"/>
    <col min="6" max="6" width="7.83203125" style="2" customWidth="1"/>
    <col min="7" max="7" width="0.6640625" style="2" customWidth="1"/>
    <col min="8" max="8" width="7.83203125" style="2" customWidth="1"/>
    <col min="9" max="9" width="0.83203125" style="2" customWidth="1"/>
    <col min="10" max="10" width="7.83203125" style="2" customWidth="1"/>
    <col min="11" max="11" width="0.6640625" style="2" customWidth="1"/>
    <col min="12" max="12" width="7.83203125" style="2" customWidth="1"/>
    <col min="13" max="13" width="0.83203125" style="2" customWidth="1"/>
    <col min="14" max="14" width="7.83203125" style="2" customWidth="1"/>
    <col min="15" max="15" width="0.6640625" style="2" customWidth="1"/>
    <col min="16" max="16" width="7.83203125" style="2" customWidth="1"/>
    <col min="17" max="17" width="0.83203125" style="2" customWidth="1"/>
    <col min="18" max="18" width="7.83203125" style="2" customWidth="1"/>
    <col min="19" max="19" width="0.6640625" style="2" customWidth="1"/>
    <col min="20" max="20" width="7.83203125" style="2" customWidth="1"/>
    <col min="21" max="21" width="0.83203125" style="2" customWidth="1"/>
    <col min="22" max="22" width="7.83203125" style="2" customWidth="1"/>
    <col min="23" max="23" width="0.6640625" style="2" customWidth="1"/>
    <col min="24" max="24" width="7.83203125" style="2" customWidth="1"/>
    <col min="25" max="25" width="0.83203125" style="2" customWidth="1"/>
    <col min="26" max="26" width="7.83203125" style="2" customWidth="1"/>
    <col min="27" max="27" width="0.6640625" style="2" customWidth="1"/>
    <col min="28" max="28" width="7.83203125" style="2" customWidth="1"/>
    <col min="29" max="29" width="0.83203125" style="2" customWidth="1"/>
    <col min="30" max="30" width="7.83203125" style="2" customWidth="1"/>
    <col min="31" max="31" width="0.6640625" style="2" customWidth="1"/>
    <col min="32" max="32" width="7.83203125" style="2" customWidth="1"/>
    <col min="33" max="33" width="0.83203125" style="2" customWidth="1"/>
    <col min="34" max="34" width="7.83203125" style="2" customWidth="1"/>
    <col min="35" max="35" width="0.6640625" style="2" customWidth="1"/>
    <col min="36" max="36" width="7.83203125" style="2" customWidth="1"/>
    <col min="37" max="37" width="0.83203125" style="2" customWidth="1"/>
    <col min="38" max="38" width="7.83203125" style="2" customWidth="1"/>
    <col min="39" max="39" width="0.6640625" style="2" customWidth="1"/>
    <col min="40" max="40" width="7.83203125" style="2" customWidth="1"/>
    <col min="41" max="41" width="0.83203125" style="2" customWidth="1"/>
    <col min="42" max="42" width="7.83203125" style="2" customWidth="1"/>
    <col min="43" max="43" width="0.6640625" style="2" customWidth="1"/>
    <col min="44" max="44" width="7.83203125" style="2" customWidth="1"/>
    <col min="45" max="45" width="0.83203125" style="2" customWidth="1"/>
    <col min="46" max="46" width="7.83203125" style="2" customWidth="1"/>
    <col min="47" max="47" width="0.6640625" style="2" customWidth="1"/>
    <col min="48" max="48" width="7.83203125" style="2" customWidth="1"/>
    <col min="49" max="49" width="0.83203125" style="2" customWidth="1"/>
    <col min="50" max="50" width="13.33203125" style="2" customWidth="1"/>
    <col min="51" max="16384" width="10.83203125" style="2"/>
  </cols>
  <sheetData>
    <row r="2" ht="38" customHeight="1" x14ac:dyDescent="0.2"/>
  </sheetData>
  <sheetProtection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enableFormatConditionsCalculation="0">
    <tabColor rgb="FFFFFF00"/>
  </sheetPr>
  <dimension ref="A1:BN86"/>
  <sheetViews>
    <sheetView showRowColHeaders="0" workbookViewId="0">
      <pane xSplit="17" ySplit="2" topLeftCell="R3" activePane="bottomRight" state="frozen"/>
      <selection pane="topRight" activeCell="R1" sqref="R1"/>
      <selection pane="bottomLeft" activeCell="A3" sqref="A3"/>
      <selection pane="bottomRight" activeCell="C3" sqref="C3"/>
    </sheetView>
  </sheetViews>
  <sheetFormatPr baseColWidth="10" defaultRowHeight="16" x14ac:dyDescent="0.2"/>
  <cols>
    <col min="1" max="1" width="1.5" style="24" customWidth="1"/>
    <col min="2" max="2" width="1.83203125" style="24" customWidth="1"/>
    <col min="3" max="3" width="10.83203125" style="28"/>
    <col min="4" max="4" width="16.83203125" style="28" customWidth="1"/>
    <col min="5" max="16" width="6" style="28" customWidth="1"/>
    <col min="17" max="66" width="10.83203125" style="24"/>
    <col min="67" max="16384" width="10.83203125" style="28"/>
  </cols>
  <sheetData>
    <row r="1" spans="1:66" s="24" customFormat="1" x14ac:dyDescent="0.2"/>
    <row r="2" spans="1:66" s="24" customFormat="1" ht="34" customHeight="1" x14ac:dyDescent="0.2"/>
    <row r="3" spans="1:66" s="30" customFormat="1" ht="19" x14ac:dyDescent="0.2">
      <c r="A3" s="16"/>
      <c r="B3" s="16"/>
      <c r="C3" s="301" t="s">
        <v>221</v>
      </c>
      <c r="D3" s="302"/>
      <c r="E3" s="302"/>
      <c r="F3" s="302"/>
      <c r="G3" s="302"/>
      <c r="H3" s="302"/>
      <c r="I3" s="302"/>
      <c r="J3" s="302"/>
      <c r="K3" s="302"/>
      <c r="L3" s="302"/>
      <c r="M3" s="302"/>
      <c r="N3" s="302"/>
      <c r="O3" s="302"/>
      <c r="P3" s="302"/>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row>
    <row r="4" spans="1:66" s="31" customFormat="1" ht="21" x14ac:dyDescent="0.2">
      <c r="A4" s="18"/>
      <c r="B4" s="18"/>
      <c r="C4" s="337" t="s">
        <v>176</v>
      </c>
      <c r="D4" s="338"/>
      <c r="E4" s="337" t="s">
        <v>177</v>
      </c>
      <c r="F4" s="339"/>
      <c r="G4" s="339"/>
      <c r="H4" s="339"/>
      <c r="I4" s="339"/>
      <c r="J4" s="339"/>
      <c r="K4" s="339"/>
      <c r="L4" s="339"/>
      <c r="M4" s="339"/>
      <c r="N4" s="339"/>
      <c r="O4" s="339"/>
      <c r="P4" s="33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row>
    <row r="5" spans="1:66" ht="150" customHeight="1" x14ac:dyDescent="0.2">
      <c r="C5" s="340" t="s">
        <v>222</v>
      </c>
      <c r="D5" s="341"/>
      <c r="E5" s="342" t="s">
        <v>223</v>
      </c>
      <c r="F5" s="343"/>
      <c r="G5" s="343"/>
      <c r="H5" s="343"/>
      <c r="I5" s="343"/>
      <c r="J5" s="343"/>
      <c r="K5" s="343"/>
      <c r="L5" s="343"/>
      <c r="M5" s="343"/>
      <c r="N5" s="343"/>
      <c r="O5" s="343"/>
      <c r="P5" s="344"/>
    </row>
    <row r="6" spans="1:66" ht="36" customHeight="1" x14ac:dyDescent="0.2">
      <c r="C6" s="29" t="s">
        <v>178</v>
      </c>
      <c r="D6" s="29" t="s">
        <v>179</v>
      </c>
      <c r="E6" s="345" t="s">
        <v>180</v>
      </c>
      <c r="F6" s="346"/>
      <c r="G6" s="346"/>
      <c r="H6" s="347"/>
      <c r="I6" s="340" t="s">
        <v>181</v>
      </c>
      <c r="J6" s="348"/>
      <c r="K6" s="348"/>
      <c r="L6" s="348"/>
      <c r="M6" s="348"/>
      <c r="N6" s="348"/>
      <c r="O6" s="348"/>
      <c r="P6" s="341"/>
    </row>
    <row r="7" spans="1:66" ht="16" customHeight="1" x14ac:dyDescent="0.2">
      <c r="C7" s="323">
        <v>14</v>
      </c>
      <c r="D7" s="320" t="s">
        <v>224</v>
      </c>
      <c r="E7" s="15"/>
      <c r="F7" s="15">
        <v>4.9000000000000004</v>
      </c>
      <c r="G7" s="309">
        <v>4.0856481481481481E-3</v>
      </c>
      <c r="H7" s="308">
        <v>5.7291666666666671E-3</v>
      </c>
      <c r="I7" s="15"/>
      <c r="J7" s="15">
        <v>9.8000000000000007</v>
      </c>
      <c r="K7" s="309">
        <v>3.2407407407407406E-3</v>
      </c>
      <c r="L7" s="308">
        <v>4.363425925925926E-3</v>
      </c>
      <c r="M7" s="15"/>
      <c r="N7" s="15">
        <v>14</v>
      </c>
      <c r="O7" s="309">
        <v>2.8935185185185188E-3</v>
      </c>
      <c r="P7" s="308">
        <v>3.8194444444444443E-3</v>
      </c>
    </row>
    <row r="8" spans="1:66" ht="16" customHeight="1" x14ac:dyDescent="0.2">
      <c r="C8" s="324"/>
      <c r="D8" s="321"/>
      <c r="E8" s="15"/>
      <c r="F8" s="15">
        <v>4.2</v>
      </c>
      <c r="G8" s="309">
        <v>4.2824074074074075E-3</v>
      </c>
      <c r="H8" s="308">
        <v>5.9837962962962961E-3</v>
      </c>
      <c r="I8" s="15"/>
      <c r="J8" s="15">
        <v>9.1</v>
      </c>
      <c r="K8" s="309">
        <v>3.3333333333333335E-3</v>
      </c>
      <c r="L8" s="308">
        <v>4.5254629629629629E-3</v>
      </c>
      <c r="M8" s="15"/>
      <c r="N8" s="15">
        <v>13.3</v>
      </c>
      <c r="O8" s="309">
        <v>2.9513888888888888E-3</v>
      </c>
      <c r="P8" s="308">
        <v>3.8773148148148143E-3</v>
      </c>
    </row>
    <row r="9" spans="1:66" ht="16" customHeight="1" x14ac:dyDescent="0.2">
      <c r="C9" s="324"/>
      <c r="D9" s="321"/>
      <c r="E9" s="15"/>
      <c r="F9" s="15">
        <v>3.5</v>
      </c>
      <c r="G9" s="309">
        <v>4.4907407407407405E-3</v>
      </c>
      <c r="H9" s="308">
        <v>6.238425925925925E-3</v>
      </c>
      <c r="I9" s="15"/>
      <c r="J9" s="15">
        <v>8.4</v>
      </c>
      <c r="K9" s="309">
        <v>3.425925925925926E-3</v>
      </c>
      <c r="L9" s="308">
        <v>4.7106481481481478E-3</v>
      </c>
      <c r="M9" s="15"/>
      <c r="N9" s="15">
        <v>12.6</v>
      </c>
      <c r="O9" s="309">
        <v>2.9976851851851848E-3</v>
      </c>
      <c r="P9" s="308">
        <v>3.9467592592592592E-3</v>
      </c>
    </row>
    <row r="10" spans="1:66" ht="16" customHeight="1" x14ac:dyDescent="0.2">
      <c r="C10" s="324"/>
      <c r="D10" s="321"/>
      <c r="E10" s="15"/>
      <c r="F10" s="15">
        <v>2.8</v>
      </c>
      <c r="G10" s="309">
        <v>4.7337962962962958E-3</v>
      </c>
      <c r="H10" s="308">
        <v>6.5277777777777782E-3</v>
      </c>
      <c r="I10" s="15"/>
      <c r="J10" s="15">
        <v>7.7</v>
      </c>
      <c r="K10" s="309">
        <v>3.530092592592592E-3</v>
      </c>
      <c r="L10" s="308">
        <v>4.2013888888888891E-3</v>
      </c>
      <c r="M10" s="15"/>
      <c r="N10" s="15">
        <v>11.9</v>
      </c>
      <c r="O10" s="309">
        <v>3.0555555555555557E-3</v>
      </c>
      <c r="P10" s="308">
        <v>4.0162037037037033E-3</v>
      </c>
    </row>
    <row r="11" spans="1:66" ht="16" customHeight="1" x14ac:dyDescent="0.2">
      <c r="C11" s="324"/>
      <c r="D11" s="321"/>
      <c r="E11" s="15"/>
      <c r="F11" s="15">
        <v>2.1</v>
      </c>
      <c r="G11" s="309">
        <v>4.9884259259259265E-3</v>
      </c>
      <c r="H11" s="308">
        <v>6.828703703703704E-3</v>
      </c>
      <c r="I11" s="15"/>
      <c r="J11" s="15">
        <v>7</v>
      </c>
      <c r="K11" s="309">
        <v>3.6342592592592594E-3</v>
      </c>
      <c r="L11" s="308">
        <v>5.0925925925925921E-3</v>
      </c>
      <c r="M11" s="15"/>
      <c r="N11" s="15">
        <v>11.2</v>
      </c>
      <c r="O11" s="309">
        <v>3.1134259259259257E-3</v>
      </c>
      <c r="P11" s="308">
        <v>4.108796296296297E-3</v>
      </c>
    </row>
    <row r="12" spans="1:66" ht="16" customHeight="1" x14ac:dyDescent="0.2">
      <c r="C12" s="324"/>
      <c r="D12" s="321"/>
      <c r="E12" s="15"/>
      <c r="F12" s="15">
        <v>1.4</v>
      </c>
      <c r="G12" s="309">
        <v>5.3009259259259251E-3</v>
      </c>
      <c r="H12" s="308">
        <v>7.1759259259259259E-3</v>
      </c>
      <c r="I12" s="15"/>
      <c r="J12" s="15">
        <v>6.3</v>
      </c>
      <c r="K12" s="309">
        <v>3.7500000000000003E-3</v>
      </c>
      <c r="L12" s="308">
        <v>5.3009259259259251E-3</v>
      </c>
      <c r="M12" s="15"/>
      <c r="N12" s="15">
        <v>10.5</v>
      </c>
      <c r="O12" s="309">
        <v>3.1712962962962958E-3</v>
      </c>
      <c r="P12" s="308">
        <v>4.2013888888888891E-3</v>
      </c>
    </row>
    <row r="13" spans="1:66" ht="16" customHeight="1" x14ac:dyDescent="0.2">
      <c r="C13" s="325"/>
      <c r="D13" s="322"/>
      <c r="E13" s="15"/>
      <c r="F13" s="15">
        <v>0.7</v>
      </c>
      <c r="G13" s="309">
        <v>5.6134259259259271E-3</v>
      </c>
      <c r="H13" s="308">
        <v>6.4814814814814813E-3</v>
      </c>
      <c r="I13" s="15"/>
      <c r="J13" s="15">
        <v>5.6</v>
      </c>
      <c r="K13" s="309">
        <v>3.9004629629629632E-3</v>
      </c>
      <c r="L13" s="308">
        <v>5.5092592592592589E-3</v>
      </c>
      <c r="M13" s="328"/>
      <c r="N13" s="329"/>
      <c r="O13" s="329"/>
      <c r="P13" s="330"/>
    </row>
    <row r="14" spans="1:66" ht="126" customHeight="1" x14ac:dyDescent="0.2">
      <c r="C14" s="323">
        <v>4</v>
      </c>
      <c r="D14" s="307" t="s">
        <v>225</v>
      </c>
      <c r="E14" s="331" t="s">
        <v>234</v>
      </c>
      <c r="F14" s="332"/>
      <c r="G14" s="332"/>
      <c r="H14" s="332"/>
      <c r="I14" s="332"/>
      <c r="J14" s="332"/>
      <c r="K14" s="332"/>
      <c r="L14" s="332"/>
      <c r="M14" s="332"/>
      <c r="N14" s="332"/>
      <c r="O14" s="332"/>
      <c r="P14" s="333"/>
    </row>
    <row r="15" spans="1:66" ht="86" customHeight="1" x14ac:dyDescent="0.2">
      <c r="C15" s="324"/>
      <c r="D15" s="305" t="s">
        <v>226</v>
      </c>
      <c r="E15" s="334"/>
      <c r="F15" s="335"/>
      <c r="G15" s="335"/>
      <c r="H15" s="335"/>
      <c r="I15" s="335"/>
      <c r="J15" s="335"/>
      <c r="K15" s="335"/>
      <c r="L15" s="335"/>
      <c r="M15" s="335"/>
      <c r="N15" s="335"/>
      <c r="O15" s="335"/>
      <c r="P15" s="336"/>
    </row>
    <row r="16" spans="1:66" s="24" customFormat="1" ht="144" x14ac:dyDescent="0.2">
      <c r="C16" s="325"/>
      <c r="D16" s="304" t="s">
        <v>227</v>
      </c>
      <c r="E16" s="326" t="s">
        <v>229</v>
      </c>
      <c r="F16" s="326"/>
      <c r="G16" s="326" t="s">
        <v>230</v>
      </c>
      <c r="H16" s="326"/>
      <c r="I16" s="326"/>
      <c r="J16" s="327" t="s">
        <v>231</v>
      </c>
      <c r="K16" s="327"/>
      <c r="L16" s="327" t="s">
        <v>232</v>
      </c>
      <c r="M16" s="327"/>
      <c r="N16" s="327"/>
      <c r="O16" s="327" t="s">
        <v>233</v>
      </c>
      <c r="P16" s="327"/>
    </row>
    <row r="17" spans="3:16" s="24" customFormat="1" ht="150" customHeight="1" x14ac:dyDescent="0.2">
      <c r="C17" s="303">
        <v>2</v>
      </c>
      <c r="D17" s="306" t="s">
        <v>228</v>
      </c>
      <c r="E17" s="317" t="s">
        <v>235</v>
      </c>
      <c r="F17" s="318"/>
      <c r="G17" s="318"/>
      <c r="H17" s="319"/>
      <c r="I17" s="317" t="s">
        <v>236</v>
      </c>
      <c r="J17" s="318"/>
      <c r="K17" s="318"/>
      <c r="L17" s="319"/>
      <c r="M17" s="317" t="s">
        <v>237</v>
      </c>
      <c r="N17" s="318"/>
      <c r="O17" s="318"/>
      <c r="P17" s="319"/>
    </row>
    <row r="18" spans="3:16" s="24" customFormat="1" x14ac:dyDescent="0.2"/>
    <row r="19" spans="3:16" s="24" customFormat="1" x14ac:dyDescent="0.2"/>
    <row r="20" spans="3:16" s="24" customFormat="1" x14ac:dyDescent="0.2"/>
    <row r="21" spans="3:16" s="24" customFormat="1" x14ac:dyDescent="0.2"/>
    <row r="22" spans="3:16" s="24" customFormat="1" x14ac:dyDescent="0.2"/>
    <row r="23" spans="3:16" s="24" customFormat="1" x14ac:dyDescent="0.2"/>
    <row r="24" spans="3:16" s="24" customFormat="1" x14ac:dyDescent="0.2"/>
    <row r="25" spans="3:16" s="24" customFormat="1" x14ac:dyDescent="0.2"/>
    <row r="26" spans="3:16" s="24" customFormat="1" x14ac:dyDescent="0.2"/>
    <row r="27" spans="3:16" s="24" customFormat="1" x14ac:dyDescent="0.2"/>
    <row r="28" spans="3:16" s="24" customFormat="1" x14ac:dyDescent="0.2"/>
    <row r="29" spans="3:16" s="24" customFormat="1" x14ac:dyDescent="0.2"/>
    <row r="30" spans="3:16" s="24" customFormat="1" x14ac:dyDescent="0.2"/>
    <row r="31" spans="3:16" s="24" customFormat="1" x14ac:dyDescent="0.2"/>
    <row r="32" spans="3:16"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row r="39" s="24" customFormat="1" x14ac:dyDescent="0.2"/>
    <row r="40" s="24" customFormat="1" x14ac:dyDescent="0.2"/>
    <row r="41" s="24" customFormat="1" x14ac:dyDescent="0.2"/>
    <row r="42" s="24" customFormat="1" x14ac:dyDescent="0.2"/>
    <row r="43" s="24" customFormat="1" x14ac:dyDescent="0.2"/>
    <row r="44" s="24" customFormat="1" x14ac:dyDescent="0.2"/>
    <row r="45" s="24" customFormat="1" x14ac:dyDescent="0.2"/>
    <row r="46" s="24" customFormat="1" x14ac:dyDescent="0.2"/>
    <row r="47" s="24" customFormat="1" x14ac:dyDescent="0.2"/>
    <row r="48"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row r="61" s="24" customFormat="1" x14ac:dyDescent="0.2"/>
    <row r="62" s="24" customFormat="1" x14ac:dyDescent="0.2"/>
    <row r="63" s="24" customFormat="1" x14ac:dyDescent="0.2"/>
    <row r="64" s="24" customFormat="1" x14ac:dyDescent="0.2"/>
    <row r="65" s="24" customFormat="1" x14ac:dyDescent="0.2"/>
    <row r="66" s="24" customFormat="1" x14ac:dyDescent="0.2"/>
    <row r="67" s="24" customFormat="1" x14ac:dyDescent="0.2"/>
    <row r="68" s="24" customFormat="1" x14ac:dyDescent="0.2"/>
    <row r="69" s="24" customFormat="1" x14ac:dyDescent="0.2"/>
    <row r="70" s="24" customFormat="1" x14ac:dyDescent="0.2"/>
    <row r="71" s="24" customFormat="1" x14ac:dyDescent="0.2"/>
    <row r="72" s="24" customFormat="1" x14ac:dyDescent="0.2"/>
    <row r="73" s="24" customFormat="1" x14ac:dyDescent="0.2"/>
    <row r="74" s="24" customFormat="1" x14ac:dyDescent="0.2"/>
    <row r="75" s="24" customFormat="1" x14ac:dyDescent="0.2"/>
    <row r="76" s="24" customFormat="1" x14ac:dyDescent="0.2"/>
    <row r="77" s="24" customFormat="1" x14ac:dyDescent="0.2"/>
    <row r="78" s="24" customFormat="1" x14ac:dyDescent="0.2"/>
    <row r="79" s="24" customFormat="1" x14ac:dyDescent="0.2"/>
    <row r="80" s="24" customFormat="1" x14ac:dyDescent="0.2"/>
    <row r="81" s="24" customFormat="1" x14ac:dyDescent="0.2"/>
    <row r="82" s="24" customFormat="1" x14ac:dyDescent="0.2"/>
    <row r="83" s="24" customFormat="1" x14ac:dyDescent="0.2"/>
    <row r="84" s="24" customFormat="1" x14ac:dyDescent="0.2"/>
    <row r="85" s="24" customFormat="1" x14ac:dyDescent="0.2"/>
    <row r="86" s="24" customFormat="1" x14ac:dyDescent="0.2"/>
  </sheetData>
  <sheetProtection sheet="1" objects="1" scenarios="1" selectLockedCells="1"/>
  <mergeCells count="20">
    <mergeCell ref="C4:D4"/>
    <mergeCell ref="E4:P4"/>
    <mergeCell ref="C5:D5"/>
    <mergeCell ref="E5:P5"/>
    <mergeCell ref="E6:H6"/>
    <mergeCell ref="I6:P6"/>
    <mergeCell ref="E17:H17"/>
    <mergeCell ref="I17:L17"/>
    <mergeCell ref="M17:P17"/>
    <mergeCell ref="D7:D13"/>
    <mergeCell ref="C7:C13"/>
    <mergeCell ref="E16:F16"/>
    <mergeCell ref="G16:I16"/>
    <mergeCell ref="J16:K16"/>
    <mergeCell ref="M13:P13"/>
    <mergeCell ref="E14:P14"/>
    <mergeCell ref="C14:C16"/>
    <mergeCell ref="L16:N16"/>
    <mergeCell ref="O16:P16"/>
    <mergeCell ref="E15:P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 enableFormatConditionsCalculation="0">
    <tabColor rgb="FFC00000"/>
  </sheetPr>
  <dimension ref="B4:U191"/>
  <sheetViews>
    <sheetView showRowColHeaders="0" workbookViewId="0">
      <pane ySplit="4" topLeftCell="A5" activePane="bottomLeft" state="frozen"/>
      <selection pane="bottomLeft" activeCell="M37" sqref="M37"/>
    </sheetView>
  </sheetViews>
  <sheetFormatPr baseColWidth="10" defaultRowHeight="16" x14ac:dyDescent="0.2"/>
  <cols>
    <col min="1" max="1" width="10.83203125" style="14"/>
    <col min="2" max="2" width="16.33203125" style="14" customWidth="1"/>
    <col min="3" max="10" width="10.83203125" style="14"/>
    <col min="11" max="11" width="15.83203125" style="14" bestFit="1" customWidth="1"/>
    <col min="12" max="17" width="10.83203125" style="14"/>
    <col min="18" max="18" width="14.1640625" style="14" customWidth="1"/>
    <col min="19" max="16384" width="10.83203125" style="14"/>
  </cols>
  <sheetData>
    <row r="4" spans="2:21" ht="32" x14ac:dyDescent="0.2">
      <c r="B4" s="13" t="s">
        <v>103</v>
      </c>
      <c r="D4" s="13" t="s">
        <v>0</v>
      </c>
      <c r="E4" s="13" t="s">
        <v>126</v>
      </c>
      <c r="F4" s="13" t="s">
        <v>105</v>
      </c>
      <c r="G4" s="13" t="s">
        <v>127</v>
      </c>
      <c r="H4" s="13" t="s">
        <v>106</v>
      </c>
      <c r="I4" s="13" t="s">
        <v>128</v>
      </c>
      <c r="J4" s="13"/>
      <c r="K4" s="13" t="s">
        <v>167</v>
      </c>
      <c r="L4" s="13" t="s">
        <v>168</v>
      </c>
      <c r="M4" s="13" t="s">
        <v>183</v>
      </c>
      <c r="N4" s="13" t="s">
        <v>190</v>
      </c>
      <c r="O4" s="13" t="s">
        <v>184</v>
      </c>
      <c r="P4" s="13" t="s">
        <v>169</v>
      </c>
      <c r="Q4" s="13" t="s">
        <v>200</v>
      </c>
      <c r="R4" s="13" t="s">
        <v>170</v>
      </c>
      <c r="S4" s="13"/>
      <c r="T4" s="13" t="s">
        <v>130</v>
      </c>
      <c r="U4" s="13"/>
    </row>
    <row r="5" spans="2:21" x14ac:dyDescent="0.2">
      <c r="B5" s="22"/>
      <c r="D5" s="15" t="s">
        <v>107</v>
      </c>
      <c r="E5" s="15">
        <v>15</v>
      </c>
      <c r="F5" s="15">
        <v>50</v>
      </c>
      <c r="G5" s="15">
        <v>10</v>
      </c>
      <c r="H5" s="15">
        <v>0.1</v>
      </c>
      <c r="I5" s="15">
        <v>0</v>
      </c>
      <c r="J5" s="15"/>
      <c r="K5" s="23">
        <v>1.1574074074074073E-5</v>
      </c>
      <c r="L5" s="23">
        <v>1.1574074074074073E-5</v>
      </c>
      <c r="M5" s="15">
        <v>14</v>
      </c>
      <c r="N5" s="15"/>
      <c r="O5" s="15" t="s">
        <v>211</v>
      </c>
      <c r="P5" s="15">
        <v>0</v>
      </c>
      <c r="Q5" s="15" t="s">
        <v>201</v>
      </c>
      <c r="R5" s="15">
        <v>0</v>
      </c>
      <c r="S5" s="15"/>
      <c r="T5" s="15"/>
      <c r="U5" s="15"/>
    </row>
    <row r="6" spans="2:21" x14ac:dyDescent="0.2">
      <c r="B6" s="22">
        <v>8.1018518518518603E-4</v>
      </c>
      <c r="D6" s="15" t="s">
        <v>108</v>
      </c>
      <c r="E6" s="15">
        <v>30</v>
      </c>
      <c r="F6" s="15">
        <v>100</v>
      </c>
      <c r="G6" s="15">
        <v>15</v>
      </c>
      <c r="H6" s="15">
        <v>0.2</v>
      </c>
      <c r="I6" s="15">
        <v>1</v>
      </c>
      <c r="J6" s="15"/>
      <c r="K6" s="23">
        <v>2.8935185185185188E-3</v>
      </c>
      <c r="L6" s="23">
        <v>3.8194444444444443E-3</v>
      </c>
      <c r="M6" s="15">
        <v>14</v>
      </c>
      <c r="N6" s="15">
        <v>1</v>
      </c>
      <c r="O6" s="15" t="s">
        <v>203</v>
      </c>
      <c r="P6" s="15">
        <v>1</v>
      </c>
      <c r="Q6" s="15" t="s">
        <v>202</v>
      </c>
      <c r="R6" s="15">
        <v>0.5</v>
      </c>
      <c r="S6" s="15"/>
      <c r="T6" s="15" t="s">
        <v>131</v>
      </c>
      <c r="U6" s="15"/>
    </row>
    <row r="7" spans="2:21" x14ac:dyDescent="0.2">
      <c r="B7" s="22">
        <v>8.2175925925926101E-4</v>
      </c>
      <c r="D7" s="15" t="s">
        <v>109</v>
      </c>
      <c r="E7" s="15">
        <v>45</v>
      </c>
      <c r="F7" s="15">
        <v>150</v>
      </c>
      <c r="G7" s="15">
        <v>20</v>
      </c>
      <c r="H7" s="15">
        <v>0.3</v>
      </c>
      <c r="I7" s="15">
        <v>2</v>
      </c>
      <c r="J7" s="15"/>
      <c r="K7" s="23">
        <v>2.9513888888888888E-3</v>
      </c>
      <c r="L7" s="23">
        <v>3.8773148148148143E-3</v>
      </c>
      <c r="M7" s="15">
        <v>13.3</v>
      </c>
      <c r="N7" s="15">
        <v>2</v>
      </c>
      <c r="O7" s="15" t="s">
        <v>210</v>
      </c>
      <c r="P7" s="15">
        <v>2</v>
      </c>
      <c r="Q7" s="15"/>
      <c r="R7" s="15">
        <v>1</v>
      </c>
      <c r="S7" s="15"/>
      <c r="T7" s="15" t="s">
        <v>132</v>
      </c>
      <c r="U7" s="15"/>
    </row>
    <row r="8" spans="2:21" x14ac:dyDescent="0.2">
      <c r="B8" s="22">
        <v>8.3333333333333501E-4</v>
      </c>
      <c r="D8" s="15" t="s">
        <v>110</v>
      </c>
      <c r="E8" s="15">
        <v>60</v>
      </c>
      <c r="F8" s="15">
        <v>200</v>
      </c>
      <c r="G8" s="15">
        <v>25</v>
      </c>
      <c r="H8" s="15">
        <v>0.4</v>
      </c>
      <c r="I8" s="15">
        <v>3</v>
      </c>
      <c r="J8" s="15"/>
      <c r="K8" s="23">
        <v>2.9976851851851848E-3</v>
      </c>
      <c r="L8" s="23">
        <v>3.9467592592592592E-3</v>
      </c>
      <c r="M8" s="15">
        <v>12.6</v>
      </c>
      <c r="N8" s="15">
        <v>3</v>
      </c>
      <c r="O8" s="15" t="s">
        <v>204</v>
      </c>
      <c r="P8" s="15">
        <v>2.5</v>
      </c>
      <c r="Q8" s="15"/>
      <c r="R8" s="15">
        <v>1.5</v>
      </c>
      <c r="S8" s="15"/>
      <c r="T8" s="15"/>
      <c r="U8" s="15"/>
    </row>
    <row r="9" spans="2:21" x14ac:dyDescent="0.2">
      <c r="B9" s="22">
        <v>8.4490740740740902E-4</v>
      </c>
      <c r="D9" s="15" t="s">
        <v>111</v>
      </c>
      <c r="E9" s="15">
        <v>90</v>
      </c>
      <c r="F9" s="15">
        <v>250</v>
      </c>
      <c r="G9" s="15">
        <v>50</v>
      </c>
      <c r="H9" s="15">
        <v>0.5</v>
      </c>
      <c r="I9" s="15">
        <v>4</v>
      </c>
      <c r="J9" s="15"/>
      <c r="K9" s="23">
        <v>3.0555555555555557E-3</v>
      </c>
      <c r="L9" s="23">
        <v>4.0162037037037033E-3</v>
      </c>
      <c r="M9" s="15">
        <v>11.9</v>
      </c>
      <c r="N9" s="15">
        <v>4</v>
      </c>
      <c r="O9" s="15" t="s">
        <v>189</v>
      </c>
      <c r="P9" s="15">
        <v>3</v>
      </c>
      <c r="Q9" s="15"/>
      <c r="R9" s="15">
        <v>2</v>
      </c>
      <c r="S9" s="15"/>
      <c r="T9" s="15"/>
      <c r="U9" s="15"/>
    </row>
    <row r="10" spans="2:21" x14ac:dyDescent="0.2">
      <c r="B10" s="22">
        <v>8.5648148148148302E-4</v>
      </c>
      <c r="D10" s="15" t="s">
        <v>112</v>
      </c>
      <c r="E10" s="15">
        <v>120</v>
      </c>
      <c r="F10" s="15">
        <v>300</v>
      </c>
      <c r="G10" s="15">
        <v>100</v>
      </c>
      <c r="H10" s="15">
        <v>0.6</v>
      </c>
      <c r="I10" s="15">
        <v>5</v>
      </c>
      <c r="J10" s="15"/>
      <c r="K10" s="23">
        <v>3.1134259259259257E-3</v>
      </c>
      <c r="L10" s="23">
        <v>4.108796296296297E-3</v>
      </c>
      <c r="M10" s="15">
        <v>11.2</v>
      </c>
      <c r="N10" s="15">
        <v>5</v>
      </c>
      <c r="O10" s="15"/>
      <c r="P10" s="15"/>
      <c r="Q10" s="15"/>
      <c r="R10" s="15">
        <v>2.5</v>
      </c>
      <c r="S10" s="15"/>
      <c r="T10" s="15"/>
      <c r="U10" s="15"/>
    </row>
    <row r="11" spans="2:21" x14ac:dyDescent="0.2">
      <c r="B11" s="22">
        <v>8.6805555555555703E-4</v>
      </c>
      <c r="D11" s="15" t="s">
        <v>113</v>
      </c>
      <c r="E11" s="15">
        <v>180</v>
      </c>
      <c r="F11" s="15">
        <v>350</v>
      </c>
      <c r="G11" s="15"/>
      <c r="H11" s="15">
        <v>0.7</v>
      </c>
      <c r="I11" s="15">
        <v>6</v>
      </c>
      <c r="J11" s="15"/>
      <c r="K11" s="23">
        <v>3.1712962962962958E-3</v>
      </c>
      <c r="L11" s="23">
        <v>4.2013888888888891E-3</v>
      </c>
      <c r="M11" s="15">
        <v>10.5</v>
      </c>
      <c r="N11" s="15">
        <v>6</v>
      </c>
      <c r="O11" s="15"/>
      <c r="P11" s="15"/>
      <c r="Q11" s="15"/>
      <c r="R11" s="15">
        <v>3</v>
      </c>
      <c r="S11" s="15"/>
      <c r="T11" s="15"/>
      <c r="U11" s="15"/>
    </row>
    <row r="12" spans="2:21" x14ac:dyDescent="0.2">
      <c r="B12" s="22">
        <v>8.7962962962963103E-4</v>
      </c>
      <c r="D12" s="15" t="s">
        <v>114</v>
      </c>
      <c r="E12" s="15">
        <v>300</v>
      </c>
      <c r="F12" s="15">
        <v>400</v>
      </c>
      <c r="G12" s="15"/>
      <c r="H12" s="15">
        <v>0.8</v>
      </c>
      <c r="I12" s="15"/>
      <c r="J12" s="15"/>
      <c r="K12" s="23">
        <v>3.2407407407407406E-3</v>
      </c>
      <c r="L12" s="23">
        <v>4.363425925925926E-3</v>
      </c>
      <c r="M12" s="15">
        <v>9.8000000000000007</v>
      </c>
      <c r="N12" s="15">
        <v>7</v>
      </c>
      <c r="O12" s="15"/>
      <c r="P12" s="15"/>
      <c r="Q12" s="15"/>
      <c r="R12" s="15"/>
      <c r="S12" s="15"/>
      <c r="T12" s="15"/>
      <c r="U12" s="15"/>
    </row>
    <row r="13" spans="2:21" x14ac:dyDescent="0.2">
      <c r="B13" s="22">
        <v>8.9120370370370503E-4</v>
      </c>
      <c r="D13" s="15" t="s">
        <v>115</v>
      </c>
      <c r="E13" s="15">
        <v>360</v>
      </c>
      <c r="F13" s="15">
        <v>450</v>
      </c>
      <c r="G13" s="15"/>
      <c r="H13" s="15">
        <v>0.9</v>
      </c>
      <c r="I13" s="15"/>
      <c r="J13" s="15"/>
      <c r="K13" s="23">
        <v>3.3333333333333335E-3</v>
      </c>
      <c r="L13" s="23">
        <v>4.5254629629629629E-3</v>
      </c>
      <c r="M13" s="15">
        <v>9.1</v>
      </c>
      <c r="N13" s="15">
        <v>8</v>
      </c>
      <c r="O13" s="15"/>
      <c r="P13" s="15"/>
      <c r="Q13" s="15"/>
      <c r="R13" s="15"/>
      <c r="S13" s="15"/>
      <c r="T13" s="15"/>
      <c r="U13" s="15"/>
    </row>
    <row r="14" spans="2:21" x14ac:dyDescent="0.2">
      <c r="B14" s="22">
        <v>9.0277777777777904E-4</v>
      </c>
      <c r="D14" s="15" t="s">
        <v>116</v>
      </c>
      <c r="E14" s="15">
        <v>480</v>
      </c>
      <c r="F14" s="15">
        <v>500</v>
      </c>
      <c r="G14" s="15"/>
      <c r="H14" s="15">
        <v>1</v>
      </c>
      <c r="I14" s="15"/>
      <c r="J14" s="15"/>
      <c r="K14" s="23">
        <v>3.425925925925926E-3</v>
      </c>
      <c r="L14" s="23">
        <v>4.7106481481481478E-3</v>
      </c>
      <c r="M14" s="15">
        <v>8.4</v>
      </c>
      <c r="N14" s="15">
        <v>9</v>
      </c>
      <c r="O14" s="15"/>
      <c r="P14" s="15"/>
      <c r="Q14" s="15"/>
      <c r="R14" s="15"/>
      <c r="S14" s="15"/>
      <c r="T14" s="15"/>
      <c r="U14" s="15"/>
    </row>
    <row r="15" spans="2:21" x14ac:dyDescent="0.2">
      <c r="B15" s="22">
        <v>9.1435185185185402E-4</v>
      </c>
      <c r="D15" s="15" t="s">
        <v>117</v>
      </c>
      <c r="E15" s="15">
        <v>600</v>
      </c>
      <c r="F15" s="15"/>
      <c r="G15" s="15"/>
      <c r="H15" s="15">
        <v>1.1000000000000001</v>
      </c>
      <c r="I15" s="15"/>
      <c r="J15" s="15"/>
      <c r="K15" s="23">
        <v>3.530092592592592E-3</v>
      </c>
      <c r="L15" s="23">
        <v>4.2013888888888891E-3</v>
      </c>
      <c r="M15" s="15">
        <v>7.7</v>
      </c>
      <c r="N15" s="15"/>
      <c r="O15" s="15"/>
      <c r="P15" s="15"/>
      <c r="Q15" s="15"/>
      <c r="R15" s="15"/>
      <c r="S15" s="15"/>
      <c r="T15" s="15"/>
      <c r="U15" s="15"/>
    </row>
    <row r="16" spans="2:21" x14ac:dyDescent="0.2">
      <c r="B16" s="22">
        <v>9.2592592592592802E-4</v>
      </c>
      <c r="D16" s="15" t="s">
        <v>118</v>
      </c>
      <c r="E16" s="15">
        <v>720</v>
      </c>
      <c r="F16" s="15"/>
      <c r="G16" s="15"/>
      <c r="H16" s="15">
        <v>1.2</v>
      </c>
      <c r="I16" s="15"/>
      <c r="J16" s="15"/>
      <c r="K16" s="23">
        <v>3.6342592592592594E-3</v>
      </c>
      <c r="L16" s="23">
        <v>5.0925925925925921E-3</v>
      </c>
      <c r="M16" s="15">
        <v>7</v>
      </c>
      <c r="N16" s="15"/>
      <c r="O16" s="15"/>
      <c r="P16" s="15"/>
      <c r="Q16" s="15"/>
      <c r="R16" s="15"/>
      <c r="S16" s="15"/>
      <c r="T16" s="15"/>
      <c r="U16" s="15"/>
    </row>
    <row r="17" spans="2:21" x14ac:dyDescent="0.2">
      <c r="B17" s="22">
        <v>9.3750000000000203E-4</v>
      </c>
      <c r="D17" s="15" t="s">
        <v>119</v>
      </c>
      <c r="E17" s="15">
        <v>900</v>
      </c>
      <c r="F17" s="15"/>
      <c r="G17" s="15"/>
      <c r="H17" s="15">
        <v>1.3</v>
      </c>
      <c r="I17" s="15"/>
      <c r="J17" s="15"/>
      <c r="K17" s="23">
        <v>3.7500000000000003E-3</v>
      </c>
      <c r="L17" s="23">
        <v>5.3009259259259251E-3</v>
      </c>
      <c r="M17" s="15">
        <v>6.3</v>
      </c>
      <c r="N17" s="15"/>
      <c r="O17" s="15"/>
      <c r="P17" s="15"/>
      <c r="Q17" s="15"/>
      <c r="R17" s="15"/>
      <c r="S17" s="15"/>
      <c r="T17" s="15"/>
      <c r="U17" s="15"/>
    </row>
    <row r="18" spans="2:21" x14ac:dyDescent="0.2">
      <c r="B18" s="22">
        <v>9.4907407407407603E-4</v>
      </c>
      <c r="D18" s="15" t="s">
        <v>120</v>
      </c>
      <c r="E18" s="15">
        <v>1080</v>
      </c>
      <c r="F18" s="15"/>
      <c r="G18" s="15"/>
      <c r="H18" s="15">
        <v>1.4</v>
      </c>
      <c r="I18" s="15"/>
      <c r="J18" s="15"/>
      <c r="K18" s="23">
        <v>3.9004629629629632E-3</v>
      </c>
      <c r="L18" s="23">
        <v>5.5092592592592589E-3</v>
      </c>
      <c r="M18" s="15">
        <v>5.6</v>
      </c>
      <c r="N18" s="15"/>
      <c r="O18" s="15"/>
      <c r="P18" s="15"/>
      <c r="Q18" s="15"/>
      <c r="R18" s="15"/>
      <c r="S18" s="15"/>
      <c r="T18" s="15"/>
      <c r="U18" s="15"/>
    </row>
    <row r="19" spans="2:21" x14ac:dyDescent="0.2">
      <c r="B19" s="22">
        <v>9.6064814814815003E-4</v>
      </c>
      <c r="D19" s="15" t="s">
        <v>121</v>
      </c>
      <c r="E19" s="15">
        <v>1200</v>
      </c>
      <c r="F19" s="15"/>
      <c r="G19" s="15"/>
      <c r="H19" s="15">
        <v>1.5</v>
      </c>
      <c r="I19" s="15"/>
      <c r="J19" s="15"/>
      <c r="K19" s="23">
        <v>4.0856481481481481E-3</v>
      </c>
      <c r="L19" s="23">
        <v>5.7291666666666671E-3</v>
      </c>
      <c r="M19" s="15">
        <v>4.9000000000000004</v>
      </c>
      <c r="N19" s="15"/>
      <c r="O19" s="15"/>
      <c r="P19" s="15"/>
      <c r="Q19" s="15"/>
      <c r="R19" s="15"/>
      <c r="S19" s="15"/>
      <c r="T19" s="15"/>
      <c r="U19" s="15"/>
    </row>
    <row r="20" spans="2:21" x14ac:dyDescent="0.2">
      <c r="B20" s="22">
        <v>9.7222222222222404E-4</v>
      </c>
      <c r="D20" s="15" t="s">
        <v>122</v>
      </c>
      <c r="E20" s="15">
        <v>1500</v>
      </c>
      <c r="F20" s="15"/>
      <c r="G20" s="15"/>
      <c r="H20" s="15">
        <v>1.6</v>
      </c>
      <c r="I20" s="15"/>
      <c r="J20" s="15"/>
      <c r="K20" s="23">
        <v>4.2824074074074075E-3</v>
      </c>
      <c r="L20" s="23">
        <v>5.9837962962962961E-3</v>
      </c>
      <c r="M20" s="15">
        <v>4.2</v>
      </c>
      <c r="N20" s="15"/>
      <c r="O20" s="15"/>
      <c r="P20" s="15"/>
    </row>
    <row r="21" spans="2:21" x14ac:dyDescent="0.2">
      <c r="B21" s="22">
        <v>9.8379629629629793E-4</v>
      </c>
      <c r="D21" s="15" t="s">
        <v>123</v>
      </c>
      <c r="E21" s="15">
        <v>1800</v>
      </c>
      <c r="F21" s="15"/>
      <c r="G21" s="15"/>
      <c r="H21" s="15">
        <v>1.7</v>
      </c>
      <c r="I21" s="15"/>
      <c r="J21" s="15"/>
      <c r="K21" s="23">
        <v>4.4907407407407405E-3</v>
      </c>
      <c r="L21" s="23">
        <v>6.238425925925925E-3</v>
      </c>
      <c r="M21" s="15">
        <v>3.5</v>
      </c>
      <c r="N21" s="15"/>
      <c r="O21" s="15"/>
      <c r="P21" s="15"/>
    </row>
    <row r="22" spans="2:21" x14ac:dyDescent="0.2">
      <c r="B22" s="22">
        <v>9.9537037037037194E-4</v>
      </c>
      <c r="D22" s="15" t="s">
        <v>124</v>
      </c>
      <c r="E22" s="15">
        <v>2100</v>
      </c>
      <c r="F22" s="15"/>
      <c r="G22" s="15"/>
      <c r="H22" s="15">
        <v>1.8</v>
      </c>
      <c r="I22" s="15"/>
      <c r="J22" s="15"/>
      <c r="K22" s="23">
        <v>4.7337962962962958E-3</v>
      </c>
      <c r="L22" s="23">
        <v>6.5277777777777782E-3</v>
      </c>
      <c r="M22" s="15">
        <v>2.8</v>
      </c>
      <c r="N22" s="15"/>
      <c r="O22" s="15"/>
      <c r="P22" s="15"/>
    </row>
    <row r="23" spans="2:21" x14ac:dyDescent="0.2">
      <c r="B23" s="22">
        <v>1.0069444444444501E-3</v>
      </c>
      <c r="D23" s="15" t="s">
        <v>125</v>
      </c>
      <c r="E23" s="15">
        <v>2400</v>
      </c>
      <c r="F23" s="15"/>
      <c r="G23" s="15"/>
      <c r="H23" s="15">
        <v>1.9</v>
      </c>
      <c r="I23" s="15"/>
      <c r="J23" s="15"/>
      <c r="K23" s="23">
        <v>4.9884259259259265E-3</v>
      </c>
      <c r="L23" s="23">
        <v>6.828703703703704E-3</v>
      </c>
      <c r="M23" s="15">
        <v>2.1</v>
      </c>
      <c r="N23" s="15"/>
      <c r="O23" s="15"/>
      <c r="P23" s="15"/>
    </row>
    <row r="24" spans="2:21" x14ac:dyDescent="0.2">
      <c r="B24" s="22">
        <v>1.0185185185185199E-3</v>
      </c>
      <c r="D24" s="15"/>
      <c r="E24" s="15"/>
      <c r="F24" s="15"/>
      <c r="G24" s="15"/>
      <c r="H24" s="15">
        <v>2</v>
      </c>
      <c r="I24" s="15"/>
      <c r="J24" s="15"/>
      <c r="K24" s="23">
        <v>5.3009259259259251E-3</v>
      </c>
      <c r="L24" s="23">
        <v>7.1759259259259259E-3</v>
      </c>
      <c r="M24" s="15">
        <v>1.4</v>
      </c>
      <c r="N24" s="15"/>
      <c r="O24" s="15"/>
    </row>
    <row r="25" spans="2:21" x14ac:dyDescent="0.2">
      <c r="B25" s="22">
        <v>1.0300925925926E-3</v>
      </c>
      <c r="D25" s="15"/>
      <c r="E25" s="15"/>
      <c r="F25" s="15"/>
      <c r="G25" s="15"/>
      <c r="H25" s="15">
        <v>2.1</v>
      </c>
      <c r="I25" s="15"/>
      <c r="J25" s="15"/>
      <c r="K25" s="23">
        <v>5.6134259259259271E-3</v>
      </c>
      <c r="L25" s="23">
        <v>6.4814814814814813E-3</v>
      </c>
      <c r="M25" s="15">
        <v>0.7</v>
      </c>
      <c r="N25" s="15"/>
      <c r="O25" s="15"/>
    </row>
    <row r="26" spans="2:21" x14ac:dyDescent="0.2">
      <c r="B26" s="22">
        <v>1.0416666666666699E-3</v>
      </c>
      <c r="D26" s="15"/>
      <c r="E26" s="15"/>
      <c r="F26" s="15"/>
      <c r="G26" s="15"/>
      <c r="H26" s="15">
        <v>2.2000000000000002</v>
      </c>
      <c r="I26" s="15"/>
      <c r="J26" s="15"/>
      <c r="K26" s="23">
        <v>4.2835648148148144E-2</v>
      </c>
      <c r="L26" s="23">
        <v>6.7129629629629622E-3</v>
      </c>
      <c r="M26" s="15">
        <v>0</v>
      </c>
      <c r="N26" s="15"/>
      <c r="O26" s="15"/>
    </row>
    <row r="27" spans="2:21" x14ac:dyDescent="0.2">
      <c r="B27" s="22">
        <v>1.05324074074074E-3</v>
      </c>
      <c r="D27" s="15"/>
      <c r="E27" s="15"/>
      <c r="F27" s="15"/>
      <c r="G27" s="15"/>
      <c r="H27" s="15">
        <v>2.2999999999999998</v>
      </c>
      <c r="I27" s="15"/>
      <c r="J27" s="15"/>
      <c r="K27" s="23"/>
      <c r="L27" s="23"/>
      <c r="M27" s="15"/>
      <c r="N27" s="15"/>
      <c r="O27" s="15"/>
    </row>
    <row r="28" spans="2:21" x14ac:dyDescent="0.2">
      <c r="B28" s="22">
        <v>1.0648148148148201E-3</v>
      </c>
      <c r="D28" s="15"/>
      <c r="E28" s="15"/>
      <c r="F28" s="15"/>
      <c r="G28" s="15"/>
      <c r="H28" s="15">
        <v>2.4</v>
      </c>
      <c r="I28" s="15"/>
      <c r="J28" s="15"/>
      <c r="K28" s="23"/>
      <c r="L28" s="23"/>
      <c r="M28" s="15"/>
      <c r="N28" s="15"/>
      <c r="O28" s="15"/>
    </row>
    <row r="29" spans="2:21" x14ac:dyDescent="0.2">
      <c r="B29" s="22">
        <v>1.07638888888889E-3</v>
      </c>
      <c r="D29" s="15"/>
      <c r="E29" s="15"/>
      <c r="F29" s="15"/>
      <c r="G29" s="15"/>
      <c r="H29" s="15">
        <v>2.5</v>
      </c>
      <c r="I29" s="15"/>
      <c r="J29" s="15"/>
      <c r="K29" s="23"/>
      <c r="L29" s="23"/>
      <c r="M29" s="15"/>
      <c r="N29" s="15"/>
      <c r="O29" s="15"/>
    </row>
    <row r="30" spans="2:21" x14ac:dyDescent="0.2">
      <c r="B30" s="22">
        <v>1.08796296296297E-3</v>
      </c>
      <c r="D30" s="15"/>
      <c r="E30" s="15"/>
      <c r="F30" s="15"/>
      <c r="G30" s="15"/>
      <c r="H30" s="15">
        <v>2.6</v>
      </c>
      <c r="I30" s="15"/>
      <c r="J30" s="15"/>
      <c r="K30" s="23"/>
      <c r="L30" s="23"/>
      <c r="M30" s="15"/>
      <c r="N30" s="15"/>
      <c r="O30" s="15"/>
    </row>
    <row r="31" spans="2:21" x14ac:dyDescent="0.2">
      <c r="B31" s="22">
        <v>1.0995370370370399E-3</v>
      </c>
      <c r="D31" s="15"/>
      <c r="E31" s="15"/>
      <c r="F31" s="15"/>
      <c r="G31" s="15"/>
      <c r="H31" s="15">
        <v>2.7</v>
      </c>
      <c r="I31" s="15"/>
      <c r="J31" s="15"/>
      <c r="K31" s="23"/>
      <c r="L31" s="23"/>
      <c r="M31" s="15"/>
      <c r="N31" s="15"/>
      <c r="O31" s="15"/>
    </row>
    <row r="32" spans="2:21" x14ac:dyDescent="0.2">
      <c r="B32" s="22">
        <v>1.11111111111111E-3</v>
      </c>
      <c r="D32" s="15"/>
      <c r="E32" s="15"/>
      <c r="F32" s="15"/>
      <c r="G32" s="15"/>
      <c r="H32" s="15">
        <v>2.8</v>
      </c>
      <c r="I32" s="15"/>
      <c r="J32" s="15"/>
      <c r="K32" s="23"/>
      <c r="L32" s="23"/>
      <c r="M32" s="15"/>
      <c r="N32" s="15"/>
      <c r="O32" s="15"/>
    </row>
    <row r="33" spans="2:15" x14ac:dyDescent="0.2">
      <c r="B33" s="22">
        <v>1.1226851851851901E-3</v>
      </c>
      <c r="D33" s="15"/>
      <c r="E33" s="15"/>
      <c r="F33" s="15"/>
      <c r="G33" s="15"/>
      <c r="H33" s="15">
        <v>2.9</v>
      </c>
      <c r="I33" s="15"/>
      <c r="J33" s="15"/>
      <c r="K33" s="23"/>
      <c r="L33" s="23"/>
      <c r="M33" s="15"/>
      <c r="N33" s="15"/>
      <c r="O33" s="15"/>
    </row>
    <row r="34" spans="2:15" x14ac:dyDescent="0.2">
      <c r="B34" s="22">
        <v>1.13425925925926E-3</v>
      </c>
      <c r="D34" s="15"/>
      <c r="E34" s="15"/>
      <c r="F34" s="15"/>
      <c r="G34" s="15"/>
      <c r="H34" s="15">
        <v>3</v>
      </c>
      <c r="I34" s="15"/>
      <c r="J34" s="15"/>
      <c r="K34" s="23"/>
      <c r="L34" s="23"/>
      <c r="M34" s="15"/>
      <c r="N34" s="15"/>
      <c r="O34" s="15"/>
    </row>
    <row r="35" spans="2:15" x14ac:dyDescent="0.2">
      <c r="B35" s="22">
        <v>1.1458333333333401E-3</v>
      </c>
      <c r="D35" s="15"/>
      <c r="E35" s="15"/>
      <c r="F35" s="15"/>
      <c r="G35" s="15"/>
      <c r="H35" s="15">
        <v>3.1</v>
      </c>
      <c r="I35" s="15"/>
      <c r="J35" s="15"/>
      <c r="K35" s="23"/>
      <c r="L35" s="23"/>
      <c r="M35" s="15"/>
      <c r="N35" s="15"/>
      <c r="O35" s="15"/>
    </row>
    <row r="36" spans="2:15" x14ac:dyDescent="0.2">
      <c r="B36" s="22">
        <v>1.1574074074074099E-3</v>
      </c>
      <c r="D36" s="15"/>
      <c r="E36" s="15"/>
      <c r="F36" s="15"/>
      <c r="G36" s="15"/>
      <c r="H36" s="15">
        <v>3.2</v>
      </c>
      <c r="I36" s="15"/>
      <c r="J36" s="15"/>
      <c r="K36" s="23"/>
      <c r="L36" s="23"/>
      <c r="M36" s="15"/>
      <c r="N36" s="15"/>
      <c r="O36" s="15"/>
    </row>
    <row r="37" spans="2:15" x14ac:dyDescent="0.2">
      <c r="B37" s="22">
        <v>1.16898148148148E-3</v>
      </c>
      <c r="D37" s="15"/>
      <c r="E37" s="15"/>
      <c r="F37" s="15"/>
      <c r="G37" s="15"/>
      <c r="H37" s="15">
        <v>3.3</v>
      </c>
      <c r="I37" s="15"/>
      <c r="J37" s="15"/>
      <c r="K37" s="23"/>
      <c r="L37" s="23"/>
      <c r="M37" s="15"/>
      <c r="N37" s="15"/>
      <c r="O37" s="15"/>
    </row>
    <row r="38" spans="2:15" x14ac:dyDescent="0.2">
      <c r="B38" s="22">
        <v>1.1805555555555599E-3</v>
      </c>
      <c r="D38" s="15"/>
      <c r="E38" s="15"/>
      <c r="F38" s="15"/>
      <c r="G38" s="15"/>
      <c r="H38" s="15">
        <v>3.4</v>
      </c>
      <c r="I38" s="15"/>
      <c r="J38" s="15"/>
      <c r="K38" s="23"/>
      <c r="L38" s="23"/>
      <c r="M38" s="15"/>
      <c r="N38" s="15"/>
      <c r="O38" s="15"/>
    </row>
    <row r="39" spans="2:15" x14ac:dyDescent="0.2">
      <c r="B39" s="22">
        <v>1.19212962962963E-3</v>
      </c>
      <c r="D39" s="15"/>
      <c r="E39" s="15"/>
      <c r="F39" s="15"/>
      <c r="G39" s="15"/>
      <c r="H39" s="15">
        <v>3.5</v>
      </c>
      <c r="I39" s="15"/>
      <c r="J39" s="15"/>
      <c r="K39" s="23"/>
      <c r="L39" s="23"/>
      <c r="M39" s="15"/>
      <c r="N39" s="15"/>
      <c r="O39" s="15"/>
    </row>
    <row r="40" spans="2:15" x14ac:dyDescent="0.2">
      <c r="B40" s="22">
        <v>1.2037037037037101E-3</v>
      </c>
      <c r="D40" s="15"/>
      <c r="E40" s="15"/>
      <c r="F40" s="15"/>
      <c r="G40" s="15"/>
      <c r="H40" s="15">
        <v>3.6</v>
      </c>
      <c r="I40" s="15"/>
      <c r="J40" s="15"/>
      <c r="K40" s="23"/>
      <c r="L40" s="23"/>
      <c r="M40" s="15"/>
      <c r="N40" s="15"/>
      <c r="O40" s="15"/>
    </row>
    <row r="41" spans="2:15" x14ac:dyDescent="0.2">
      <c r="B41" s="22">
        <v>1.21527777777778E-3</v>
      </c>
      <c r="D41" s="15"/>
      <c r="E41" s="15"/>
      <c r="F41" s="15"/>
      <c r="G41" s="15"/>
      <c r="H41" s="15">
        <v>3.7</v>
      </c>
      <c r="I41" s="15"/>
      <c r="J41" s="15"/>
      <c r="K41" s="23"/>
      <c r="L41" s="23"/>
      <c r="M41" s="15"/>
      <c r="N41" s="15"/>
      <c r="O41" s="15"/>
    </row>
    <row r="42" spans="2:15" x14ac:dyDescent="0.2">
      <c r="B42" s="22">
        <v>1.22685185185186E-3</v>
      </c>
      <c r="D42" s="15"/>
      <c r="E42" s="15"/>
      <c r="F42" s="15"/>
      <c r="G42" s="15"/>
      <c r="H42" s="15">
        <v>3.8</v>
      </c>
      <c r="I42" s="15"/>
      <c r="J42" s="15"/>
      <c r="K42" s="23"/>
      <c r="L42" s="23"/>
      <c r="M42" s="15"/>
      <c r="N42" s="15"/>
      <c r="O42" s="15"/>
    </row>
    <row r="43" spans="2:15" x14ac:dyDescent="0.2">
      <c r="B43" s="22">
        <v>1.2384259259259299E-3</v>
      </c>
      <c r="D43" s="15"/>
      <c r="E43" s="15"/>
      <c r="F43" s="15"/>
      <c r="G43" s="15"/>
      <c r="H43" s="15">
        <v>3.9</v>
      </c>
      <c r="I43" s="15"/>
      <c r="J43" s="15"/>
      <c r="K43" s="23"/>
      <c r="L43" s="23"/>
      <c r="M43" s="15"/>
      <c r="N43" s="15"/>
      <c r="O43" s="15"/>
    </row>
    <row r="44" spans="2:15" x14ac:dyDescent="0.2">
      <c r="B44" s="22">
        <v>1.25E-3</v>
      </c>
      <c r="D44" s="15"/>
      <c r="E44" s="15"/>
      <c r="F44" s="15"/>
      <c r="G44" s="15"/>
      <c r="H44" s="15">
        <v>4</v>
      </c>
      <c r="I44" s="15"/>
      <c r="J44" s="15"/>
      <c r="K44" s="23"/>
      <c r="L44" s="23"/>
      <c r="M44" s="15"/>
      <c r="N44" s="15"/>
      <c r="O44" s="15"/>
    </row>
    <row r="45" spans="2:15" x14ac:dyDescent="0.2">
      <c r="B45" s="22">
        <v>1.2615740740740801E-3</v>
      </c>
      <c r="D45" s="15"/>
      <c r="E45" s="15"/>
      <c r="F45" s="15"/>
      <c r="G45" s="15"/>
      <c r="H45" s="15">
        <v>4.0999999999999996</v>
      </c>
      <c r="I45" s="15"/>
      <c r="J45" s="15"/>
      <c r="K45" s="23"/>
      <c r="L45" s="23"/>
      <c r="M45" s="15"/>
      <c r="N45" s="15"/>
      <c r="O45" s="15"/>
    </row>
    <row r="46" spans="2:15" x14ac:dyDescent="0.2">
      <c r="B46" s="22">
        <v>1.27314814814815E-3</v>
      </c>
      <c r="D46" s="15"/>
      <c r="E46" s="15"/>
      <c r="F46" s="15"/>
      <c r="G46" s="15"/>
      <c r="H46" s="15">
        <v>4.2</v>
      </c>
      <c r="I46" s="15"/>
      <c r="J46" s="15"/>
      <c r="K46" s="23"/>
      <c r="L46" s="23"/>
      <c r="M46" s="15"/>
      <c r="N46" s="15"/>
      <c r="O46" s="15"/>
    </row>
    <row r="47" spans="2:15" x14ac:dyDescent="0.2">
      <c r="B47" s="22">
        <v>1.2847222222222301E-3</v>
      </c>
      <c r="D47" s="15"/>
      <c r="E47" s="15"/>
      <c r="F47" s="15"/>
      <c r="G47" s="15"/>
      <c r="H47" s="15">
        <v>4.3</v>
      </c>
      <c r="I47" s="15"/>
      <c r="J47" s="15"/>
      <c r="K47" s="23"/>
      <c r="L47" s="23"/>
      <c r="M47" s="15"/>
      <c r="N47" s="15"/>
      <c r="O47" s="15"/>
    </row>
    <row r="48" spans="2:15" x14ac:dyDescent="0.2">
      <c r="B48" s="22">
        <v>1.2962962962962999E-3</v>
      </c>
      <c r="D48" s="15"/>
      <c r="E48" s="15"/>
      <c r="F48" s="15"/>
      <c r="G48" s="15"/>
      <c r="H48" s="15">
        <v>4.4000000000000004</v>
      </c>
      <c r="I48" s="15"/>
      <c r="J48" s="15"/>
      <c r="K48" s="23"/>
      <c r="L48" s="23"/>
      <c r="M48" s="15"/>
      <c r="N48" s="15"/>
      <c r="O48" s="15"/>
    </row>
    <row r="49" spans="2:15" x14ac:dyDescent="0.2">
      <c r="B49" s="22">
        <v>1.30787037037037E-3</v>
      </c>
      <c r="D49" s="15"/>
      <c r="E49" s="15"/>
      <c r="F49" s="15"/>
      <c r="G49" s="15"/>
      <c r="H49" s="15">
        <v>4.5</v>
      </c>
      <c r="I49" s="15"/>
      <c r="J49" s="15"/>
      <c r="K49" s="23"/>
      <c r="L49" s="23"/>
      <c r="M49" s="15"/>
      <c r="N49" s="15"/>
      <c r="O49" s="15"/>
    </row>
    <row r="50" spans="2:15" x14ac:dyDescent="0.2">
      <c r="B50" s="22">
        <v>1.3194444444444499E-3</v>
      </c>
      <c r="D50" s="15"/>
      <c r="E50" s="15"/>
      <c r="F50" s="15"/>
      <c r="G50" s="15"/>
      <c r="H50" s="15">
        <v>4.5999999999999996</v>
      </c>
      <c r="I50" s="15"/>
      <c r="J50" s="15"/>
      <c r="K50" s="23"/>
      <c r="L50" s="23"/>
      <c r="M50" s="15"/>
      <c r="N50" s="15"/>
      <c r="O50" s="15"/>
    </row>
    <row r="51" spans="2:15" x14ac:dyDescent="0.2">
      <c r="B51" s="22">
        <v>1.33101851851852E-3</v>
      </c>
      <c r="D51" s="15"/>
      <c r="E51" s="15"/>
      <c r="F51" s="15"/>
      <c r="G51" s="15"/>
      <c r="H51" s="15">
        <v>4.7</v>
      </c>
      <c r="I51" s="15"/>
      <c r="J51" s="15"/>
      <c r="K51" s="23"/>
      <c r="L51" s="23"/>
      <c r="M51" s="15"/>
      <c r="N51" s="15"/>
      <c r="O51" s="15"/>
    </row>
    <row r="52" spans="2:15" x14ac:dyDescent="0.2">
      <c r="B52" s="22">
        <v>1.3425925925926001E-3</v>
      </c>
      <c r="D52" s="15"/>
      <c r="E52" s="15"/>
      <c r="F52" s="15"/>
      <c r="G52" s="15"/>
      <c r="H52" s="15">
        <v>4.8</v>
      </c>
      <c r="I52" s="15"/>
      <c r="J52" s="15"/>
      <c r="K52" s="23"/>
      <c r="L52" s="23"/>
      <c r="M52" s="15"/>
      <c r="N52" s="15"/>
      <c r="O52" s="15"/>
    </row>
    <row r="53" spans="2:15" x14ac:dyDescent="0.2">
      <c r="B53" s="22">
        <v>1.35416666666667E-3</v>
      </c>
      <c r="D53" s="36"/>
      <c r="E53" s="36"/>
      <c r="F53" s="36"/>
      <c r="G53" s="36"/>
      <c r="H53" s="36">
        <v>4.9000000000000004</v>
      </c>
      <c r="I53" s="36"/>
      <c r="J53" s="15"/>
      <c r="K53" s="23"/>
      <c r="L53" s="23"/>
      <c r="M53" s="15"/>
      <c r="N53" s="15"/>
      <c r="O53" s="15"/>
    </row>
    <row r="54" spans="2:15" x14ac:dyDescent="0.2">
      <c r="B54" s="22">
        <v>1.3657407407407401E-3</v>
      </c>
      <c r="D54" s="36"/>
      <c r="E54" s="36"/>
      <c r="F54" s="36"/>
      <c r="G54" s="36"/>
      <c r="H54" s="36">
        <v>5</v>
      </c>
      <c r="I54" s="36"/>
      <c r="J54" s="15"/>
      <c r="K54" s="23"/>
      <c r="L54" s="23"/>
      <c r="M54" s="15"/>
      <c r="N54" s="15"/>
      <c r="O54" s="15"/>
    </row>
    <row r="55" spans="2:15" x14ac:dyDescent="0.2">
      <c r="B55" s="22">
        <v>1.3773148148148199E-3</v>
      </c>
      <c r="D55" s="36"/>
      <c r="E55" s="36"/>
      <c r="F55" s="36"/>
      <c r="G55" s="36"/>
      <c r="H55" s="36">
        <v>5.0999999999999996</v>
      </c>
      <c r="I55" s="36"/>
      <c r="J55" s="15"/>
      <c r="K55" s="23"/>
      <c r="L55" s="23"/>
      <c r="M55" s="15"/>
      <c r="N55" s="15"/>
      <c r="O55" s="15"/>
    </row>
    <row r="56" spans="2:15" x14ac:dyDescent="0.2">
      <c r="B56" s="22">
        <v>1.38888888888889E-3</v>
      </c>
      <c r="D56" s="36"/>
      <c r="E56" s="36"/>
      <c r="F56" s="36"/>
      <c r="G56" s="36"/>
      <c r="H56" s="36">
        <v>5.2</v>
      </c>
      <c r="I56" s="36"/>
      <c r="J56" s="15"/>
      <c r="K56" s="23"/>
      <c r="L56" s="23"/>
      <c r="M56" s="15"/>
      <c r="N56" s="15"/>
      <c r="O56" s="15"/>
    </row>
    <row r="57" spans="2:15" x14ac:dyDescent="0.2">
      <c r="B57" s="22">
        <v>1.4004629629629599E-3</v>
      </c>
      <c r="D57" s="15"/>
      <c r="E57" s="15"/>
      <c r="F57" s="15"/>
      <c r="G57" s="15"/>
      <c r="H57" s="15"/>
      <c r="I57" s="15"/>
      <c r="J57" s="15"/>
      <c r="K57" s="23"/>
      <c r="L57" s="23"/>
      <c r="M57" s="15"/>
      <c r="N57" s="15"/>
      <c r="O57" s="15"/>
    </row>
    <row r="58" spans="2:15" x14ac:dyDescent="0.2">
      <c r="B58" s="22">
        <v>1.41203703703704E-3</v>
      </c>
      <c r="D58" s="15"/>
      <c r="E58" s="15"/>
      <c r="F58" s="15"/>
      <c r="G58" s="15"/>
      <c r="H58" s="15"/>
      <c r="I58" s="15"/>
      <c r="J58" s="15"/>
      <c r="K58" s="23"/>
      <c r="L58" s="23"/>
      <c r="M58" s="15"/>
      <c r="N58" s="15"/>
      <c r="O58" s="15"/>
    </row>
    <row r="59" spans="2:15" x14ac:dyDescent="0.2">
      <c r="B59" s="22">
        <v>1.4236111111111101E-3</v>
      </c>
      <c r="D59" s="15"/>
      <c r="E59" s="15"/>
      <c r="F59" s="15"/>
      <c r="G59" s="15"/>
      <c r="H59" s="15"/>
      <c r="I59" s="15"/>
      <c r="J59" s="15"/>
      <c r="K59" s="23"/>
      <c r="L59" s="23"/>
      <c r="M59" s="15"/>
      <c r="N59" s="15"/>
      <c r="O59" s="15"/>
    </row>
    <row r="60" spans="2:15" x14ac:dyDescent="0.2">
      <c r="B60" s="22">
        <v>1.4351851851851899E-3</v>
      </c>
      <c r="D60" s="15"/>
      <c r="E60" s="15"/>
      <c r="F60" s="15"/>
      <c r="G60" s="15"/>
      <c r="H60" s="15"/>
      <c r="I60" s="15"/>
      <c r="J60" s="15"/>
      <c r="K60" s="23"/>
      <c r="L60" s="23"/>
      <c r="M60" s="15"/>
      <c r="N60" s="15"/>
      <c r="O60" s="15"/>
    </row>
    <row r="61" spans="2:15" x14ac:dyDescent="0.2">
      <c r="B61" s="22">
        <v>1.44675925925926E-3</v>
      </c>
      <c r="D61" s="15"/>
      <c r="E61" s="15"/>
      <c r="F61" s="15"/>
      <c r="G61" s="15"/>
      <c r="H61" s="15"/>
      <c r="I61" s="15"/>
      <c r="J61" s="15"/>
      <c r="K61" s="23"/>
      <c r="L61" s="23"/>
      <c r="M61" s="15"/>
      <c r="N61" s="15"/>
      <c r="O61" s="15"/>
    </row>
    <row r="62" spans="2:15" x14ac:dyDescent="0.2">
      <c r="B62" s="22">
        <v>1.4583333333333299E-3</v>
      </c>
      <c r="D62" s="15"/>
      <c r="E62" s="15"/>
      <c r="F62" s="15"/>
      <c r="G62" s="15"/>
      <c r="H62" s="15"/>
      <c r="I62" s="15"/>
      <c r="J62" s="15"/>
      <c r="K62" s="23"/>
      <c r="L62" s="23"/>
      <c r="M62" s="15"/>
      <c r="N62" s="15"/>
      <c r="O62" s="15"/>
    </row>
    <row r="63" spans="2:15" x14ac:dyDescent="0.2">
      <c r="B63" s="22">
        <v>1.46990740740741E-3</v>
      </c>
      <c r="D63" s="15"/>
      <c r="E63" s="15"/>
      <c r="F63" s="15"/>
      <c r="G63" s="15"/>
      <c r="H63" s="15"/>
      <c r="I63" s="15"/>
      <c r="J63" s="15"/>
      <c r="K63" s="23"/>
      <c r="L63" s="23"/>
      <c r="M63" s="15"/>
      <c r="N63" s="15"/>
      <c r="O63" s="15"/>
    </row>
    <row r="64" spans="2:15" x14ac:dyDescent="0.2">
      <c r="B64" s="22">
        <v>1.4814814814814801E-3</v>
      </c>
      <c r="D64" s="15"/>
      <c r="E64" s="15"/>
      <c r="F64" s="15"/>
      <c r="G64" s="15"/>
      <c r="H64" s="15"/>
      <c r="I64" s="15"/>
      <c r="J64" s="15"/>
      <c r="K64" s="23"/>
      <c r="L64" s="23"/>
      <c r="M64" s="15"/>
      <c r="N64" s="15"/>
      <c r="O64" s="15"/>
    </row>
    <row r="65" spans="2:15" x14ac:dyDescent="0.2">
      <c r="B65" s="22">
        <v>1.49305555555556E-3</v>
      </c>
      <c r="D65" s="15"/>
      <c r="E65" s="15"/>
      <c r="F65" s="15"/>
      <c r="G65" s="15"/>
      <c r="H65" s="15"/>
      <c r="I65" s="15"/>
      <c r="J65" s="15"/>
      <c r="K65" s="23"/>
      <c r="L65" s="23"/>
      <c r="M65" s="15"/>
      <c r="N65" s="15"/>
      <c r="O65" s="15"/>
    </row>
    <row r="66" spans="2:15" x14ac:dyDescent="0.2">
      <c r="B66" s="22">
        <v>1.5046296296296301E-3</v>
      </c>
      <c r="D66" s="15"/>
      <c r="E66" s="15"/>
      <c r="F66" s="15"/>
      <c r="G66" s="15"/>
      <c r="H66" s="15"/>
      <c r="I66" s="15"/>
      <c r="J66" s="15"/>
      <c r="K66" s="23"/>
      <c r="L66" s="23"/>
      <c r="M66" s="15"/>
      <c r="N66" s="15"/>
      <c r="O66" s="15"/>
    </row>
    <row r="67" spans="2:15" x14ac:dyDescent="0.2">
      <c r="B67" s="22">
        <v>1.5162037037037099E-3</v>
      </c>
      <c r="D67" s="15"/>
      <c r="E67" s="15"/>
      <c r="F67" s="15"/>
      <c r="G67" s="15"/>
      <c r="H67" s="15"/>
      <c r="I67" s="15"/>
      <c r="J67" s="15"/>
      <c r="K67" s="23"/>
      <c r="L67" s="23"/>
      <c r="M67" s="15"/>
      <c r="N67" s="15"/>
      <c r="O67" s="15"/>
    </row>
    <row r="68" spans="2:15" x14ac:dyDescent="0.2">
      <c r="B68" s="22">
        <v>1.52777777777778E-3</v>
      </c>
      <c r="D68" s="15"/>
      <c r="E68" s="15"/>
      <c r="F68" s="15"/>
      <c r="G68" s="15"/>
      <c r="H68" s="15"/>
      <c r="I68" s="15"/>
      <c r="J68" s="15"/>
      <c r="K68" s="23"/>
      <c r="L68" s="23"/>
      <c r="M68" s="15"/>
      <c r="N68" s="15"/>
      <c r="O68" s="15"/>
    </row>
    <row r="69" spans="2:15" x14ac:dyDescent="0.2">
      <c r="B69" s="22">
        <v>1.5393518518518499E-3</v>
      </c>
      <c r="D69" s="15"/>
      <c r="E69" s="15"/>
      <c r="F69" s="15"/>
      <c r="G69" s="15"/>
      <c r="H69" s="15"/>
      <c r="I69" s="15"/>
      <c r="J69" s="15"/>
      <c r="K69" s="23"/>
      <c r="L69" s="23"/>
      <c r="M69" s="15"/>
      <c r="N69" s="15"/>
      <c r="O69" s="15"/>
    </row>
    <row r="70" spans="2:15" x14ac:dyDescent="0.2">
      <c r="B70" s="22">
        <v>1.55092592592593E-3</v>
      </c>
      <c r="D70" s="15"/>
      <c r="E70" s="15"/>
      <c r="F70" s="15"/>
      <c r="G70" s="15"/>
      <c r="H70" s="15"/>
      <c r="I70" s="15"/>
      <c r="J70" s="15"/>
      <c r="K70" s="23"/>
      <c r="L70" s="23"/>
      <c r="M70" s="15"/>
      <c r="N70" s="15"/>
      <c r="O70" s="15"/>
    </row>
    <row r="71" spans="2:15" x14ac:dyDescent="0.2">
      <c r="B71" s="22">
        <v>1.5625000000000001E-3</v>
      </c>
      <c r="D71" s="15"/>
      <c r="E71" s="15"/>
      <c r="F71" s="15"/>
      <c r="G71" s="15"/>
      <c r="H71" s="15"/>
      <c r="I71" s="15"/>
      <c r="J71" s="15"/>
      <c r="K71" s="23"/>
      <c r="L71" s="23"/>
      <c r="M71" s="15"/>
      <c r="N71" s="15"/>
      <c r="O71" s="15"/>
    </row>
    <row r="72" spans="2:15" x14ac:dyDescent="0.2">
      <c r="B72" s="22">
        <v>1.5740740740740799E-3</v>
      </c>
      <c r="D72" s="15"/>
      <c r="E72" s="15"/>
      <c r="F72" s="15"/>
      <c r="G72" s="15"/>
      <c r="H72" s="15"/>
      <c r="I72" s="15"/>
      <c r="J72" s="15"/>
      <c r="K72" s="23"/>
      <c r="L72" s="23"/>
      <c r="M72" s="15"/>
      <c r="N72" s="15"/>
      <c r="O72" s="15"/>
    </row>
    <row r="73" spans="2:15" x14ac:dyDescent="0.2">
      <c r="B73" s="22">
        <v>1.58564814814815E-3</v>
      </c>
      <c r="D73" s="15"/>
      <c r="E73" s="15"/>
      <c r="F73" s="15"/>
      <c r="G73" s="15"/>
      <c r="H73" s="15"/>
      <c r="I73" s="15"/>
      <c r="J73" s="15"/>
      <c r="K73" s="23"/>
      <c r="L73" s="23"/>
      <c r="M73" s="15"/>
      <c r="N73" s="15"/>
      <c r="O73" s="15"/>
    </row>
    <row r="74" spans="2:15" x14ac:dyDescent="0.2">
      <c r="B74" s="22">
        <v>1.5972222222222199E-3</v>
      </c>
      <c r="D74" s="15"/>
      <c r="E74" s="15"/>
      <c r="F74" s="15"/>
      <c r="G74" s="15"/>
      <c r="H74" s="15"/>
      <c r="I74" s="15"/>
      <c r="J74" s="15"/>
      <c r="K74" s="23"/>
      <c r="L74" s="23"/>
      <c r="M74" s="15"/>
      <c r="N74" s="15"/>
      <c r="O74" s="15"/>
    </row>
    <row r="75" spans="2:15" x14ac:dyDescent="0.2">
      <c r="B75" s="22">
        <v>1.6087962962963E-3</v>
      </c>
      <c r="D75" s="15"/>
      <c r="E75" s="15"/>
      <c r="F75" s="15"/>
      <c r="G75" s="15"/>
      <c r="H75" s="15"/>
      <c r="I75" s="15"/>
      <c r="J75" s="15"/>
      <c r="K75" s="23"/>
      <c r="L75" s="23"/>
      <c r="M75" s="15"/>
      <c r="N75" s="15"/>
      <c r="O75" s="15"/>
    </row>
    <row r="76" spans="2:15" x14ac:dyDescent="0.2">
      <c r="B76" s="22">
        <v>1.6203703703703701E-3</v>
      </c>
      <c r="D76" s="15"/>
      <c r="E76" s="15"/>
      <c r="F76" s="15"/>
      <c r="G76" s="15"/>
      <c r="H76" s="15"/>
      <c r="I76" s="15"/>
      <c r="J76" s="15"/>
      <c r="K76" s="23"/>
      <c r="L76" s="23"/>
      <c r="M76" s="15"/>
      <c r="N76" s="15"/>
      <c r="O76" s="15"/>
    </row>
    <row r="77" spans="2:15" x14ac:dyDescent="0.2">
      <c r="B77" s="22">
        <v>1.63194444444445E-3</v>
      </c>
      <c r="D77" s="15"/>
      <c r="E77" s="15"/>
      <c r="F77" s="15"/>
      <c r="G77" s="15"/>
      <c r="H77" s="15"/>
      <c r="I77" s="15"/>
      <c r="J77" s="15"/>
      <c r="K77" s="23"/>
      <c r="L77" s="23"/>
      <c r="M77" s="15"/>
      <c r="N77" s="15"/>
      <c r="O77" s="15"/>
    </row>
    <row r="78" spans="2:15" x14ac:dyDescent="0.2">
      <c r="B78" s="22">
        <v>1.6435185185185201E-3</v>
      </c>
      <c r="D78" s="15"/>
      <c r="E78" s="15"/>
      <c r="F78" s="15"/>
      <c r="G78" s="15"/>
      <c r="H78" s="15"/>
      <c r="I78" s="15"/>
      <c r="J78" s="15"/>
      <c r="K78" s="23"/>
      <c r="L78" s="23"/>
      <c r="M78" s="15"/>
      <c r="N78" s="15"/>
      <c r="O78" s="15"/>
    </row>
    <row r="79" spans="2:15" x14ac:dyDescent="0.2">
      <c r="B79" s="22">
        <v>1.65509259259259E-3</v>
      </c>
      <c r="D79" s="15"/>
      <c r="E79" s="15"/>
      <c r="F79" s="15"/>
      <c r="G79" s="15"/>
      <c r="H79" s="15"/>
      <c r="I79" s="15"/>
      <c r="J79" s="15"/>
      <c r="K79" s="23"/>
      <c r="L79" s="23"/>
      <c r="M79" s="15"/>
      <c r="N79" s="15"/>
      <c r="O79" s="15"/>
    </row>
    <row r="80" spans="2:15" x14ac:dyDescent="0.2">
      <c r="B80" s="22">
        <v>1.66666666666667E-3</v>
      </c>
      <c r="D80" s="15"/>
      <c r="E80" s="15"/>
      <c r="F80" s="15"/>
      <c r="G80" s="15"/>
      <c r="H80" s="15"/>
      <c r="I80" s="15"/>
      <c r="J80" s="15"/>
      <c r="K80" s="23"/>
      <c r="L80" s="23"/>
      <c r="M80" s="15"/>
      <c r="N80" s="15"/>
      <c r="O80" s="15"/>
    </row>
    <row r="81" spans="2:15" x14ac:dyDescent="0.2">
      <c r="B81" s="22">
        <v>1.6782407407407399E-3</v>
      </c>
      <c r="D81" s="15"/>
      <c r="E81" s="15"/>
      <c r="F81" s="15"/>
      <c r="G81" s="15"/>
      <c r="H81" s="15"/>
      <c r="I81" s="15"/>
      <c r="J81" s="15"/>
      <c r="K81" s="23"/>
      <c r="L81" s="23"/>
      <c r="M81" s="15"/>
      <c r="N81" s="15"/>
      <c r="O81" s="15"/>
    </row>
    <row r="82" spans="2:15" x14ac:dyDescent="0.2">
      <c r="B82" s="22">
        <v>1.68981481481482E-3</v>
      </c>
      <c r="D82" s="15"/>
      <c r="E82" s="15"/>
      <c r="F82" s="15"/>
      <c r="G82" s="15"/>
      <c r="H82" s="15"/>
      <c r="I82" s="15"/>
      <c r="J82" s="15"/>
      <c r="K82" s="23"/>
      <c r="L82" s="23"/>
      <c r="M82" s="15"/>
      <c r="N82" s="15"/>
      <c r="O82" s="15"/>
    </row>
    <row r="83" spans="2:15" x14ac:dyDescent="0.2">
      <c r="B83" s="22">
        <v>1.7013888888888901E-3</v>
      </c>
      <c r="D83" s="15"/>
      <c r="E83" s="15"/>
      <c r="F83" s="15"/>
      <c r="G83" s="15"/>
      <c r="H83" s="15"/>
      <c r="I83" s="15"/>
      <c r="J83" s="15"/>
      <c r="K83" s="23"/>
      <c r="L83" s="23"/>
      <c r="M83" s="15"/>
      <c r="N83" s="15"/>
      <c r="O83" s="15"/>
    </row>
    <row r="84" spans="2:15" x14ac:dyDescent="0.2">
      <c r="B84" s="22">
        <v>1.7129629629629699E-3</v>
      </c>
      <c r="D84" s="15"/>
      <c r="E84" s="15"/>
      <c r="F84" s="15"/>
      <c r="G84" s="15"/>
      <c r="H84" s="15"/>
      <c r="I84" s="15"/>
      <c r="J84" s="15"/>
      <c r="K84" s="23"/>
      <c r="L84" s="23"/>
      <c r="M84" s="15"/>
      <c r="N84" s="15"/>
      <c r="O84" s="15"/>
    </row>
    <row r="85" spans="2:15" x14ac:dyDescent="0.2">
      <c r="B85" s="22">
        <v>1.72453703703704E-3</v>
      </c>
      <c r="D85" s="15"/>
      <c r="E85" s="15"/>
      <c r="F85" s="15"/>
      <c r="G85" s="15"/>
      <c r="H85" s="15"/>
      <c r="I85" s="15"/>
      <c r="J85" s="15"/>
      <c r="K85" s="23"/>
      <c r="L85" s="23"/>
      <c r="M85" s="15"/>
      <c r="N85" s="15"/>
      <c r="O85" s="15"/>
    </row>
    <row r="86" spans="2:15" x14ac:dyDescent="0.2">
      <c r="B86" s="22">
        <v>1.7361111111111099E-3</v>
      </c>
      <c r="D86" s="15"/>
      <c r="E86" s="15"/>
      <c r="F86" s="15"/>
      <c r="G86" s="15"/>
      <c r="H86" s="15"/>
      <c r="I86" s="15"/>
      <c r="J86" s="15"/>
      <c r="K86" s="23"/>
      <c r="L86" s="23"/>
      <c r="M86" s="15"/>
      <c r="N86" s="15"/>
      <c r="O86" s="15"/>
    </row>
    <row r="87" spans="2:15" x14ac:dyDescent="0.2">
      <c r="B87" s="22">
        <v>1.74768518518519E-3</v>
      </c>
      <c r="D87" s="15"/>
      <c r="E87" s="15"/>
      <c r="F87" s="15"/>
      <c r="G87" s="15"/>
      <c r="H87" s="15"/>
      <c r="I87" s="15"/>
      <c r="J87" s="15"/>
      <c r="K87" s="23"/>
      <c r="L87" s="23"/>
      <c r="M87" s="15"/>
      <c r="N87" s="15"/>
      <c r="O87" s="15"/>
    </row>
    <row r="88" spans="2:15" x14ac:dyDescent="0.2">
      <c r="B88" s="22">
        <v>1.7592592592592601E-3</v>
      </c>
      <c r="D88" s="15"/>
      <c r="E88" s="15"/>
      <c r="F88" s="15"/>
      <c r="G88" s="15"/>
      <c r="H88" s="15"/>
      <c r="I88" s="15"/>
      <c r="J88" s="15"/>
      <c r="K88" s="23"/>
      <c r="L88" s="23"/>
      <c r="M88" s="15"/>
      <c r="N88" s="15"/>
      <c r="O88" s="15"/>
    </row>
    <row r="89" spans="2:15" x14ac:dyDescent="0.2">
      <c r="B89" s="22">
        <v>1.77083333333334E-3</v>
      </c>
      <c r="D89" s="15"/>
      <c r="E89" s="15"/>
      <c r="F89" s="15"/>
      <c r="G89" s="15"/>
      <c r="H89" s="15"/>
      <c r="I89" s="15"/>
      <c r="J89" s="15"/>
      <c r="K89" s="23"/>
      <c r="L89" s="23"/>
      <c r="M89" s="15"/>
      <c r="N89" s="15"/>
      <c r="O89" s="15"/>
    </row>
    <row r="90" spans="2:15" x14ac:dyDescent="0.2">
      <c r="B90" s="22">
        <v>1.7824074074074101E-3</v>
      </c>
      <c r="D90" s="15"/>
      <c r="E90" s="15"/>
      <c r="F90" s="15"/>
      <c r="G90" s="15"/>
      <c r="H90" s="15"/>
      <c r="I90" s="15"/>
      <c r="J90" s="15"/>
      <c r="K90" s="23"/>
      <c r="L90" s="23"/>
      <c r="M90" s="15"/>
      <c r="N90" s="15"/>
      <c r="O90" s="15"/>
    </row>
    <row r="91" spans="2:15" x14ac:dyDescent="0.2">
      <c r="B91" s="22">
        <v>1.79398148148148E-3</v>
      </c>
      <c r="D91" s="15"/>
      <c r="E91" s="15"/>
      <c r="F91" s="15"/>
      <c r="G91" s="15"/>
      <c r="H91" s="15"/>
      <c r="I91" s="15"/>
      <c r="J91" s="15"/>
      <c r="K91" s="23"/>
      <c r="L91" s="23"/>
      <c r="M91" s="15"/>
      <c r="N91" s="15"/>
      <c r="O91" s="15"/>
    </row>
    <row r="92" spans="2:15" x14ac:dyDescent="0.2">
      <c r="B92" s="22">
        <v>1.80555555555556E-3</v>
      </c>
      <c r="D92" s="15"/>
      <c r="E92" s="15"/>
      <c r="F92" s="15"/>
      <c r="G92" s="15"/>
      <c r="H92" s="15"/>
      <c r="I92" s="15"/>
      <c r="J92" s="15"/>
      <c r="K92" s="23"/>
      <c r="L92" s="23"/>
      <c r="M92" s="15"/>
      <c r="N92" s="15"/>
      <c r="O92" s="15"/>
    </row>
    <row r="93" spans="2:15" x14ac:dyDescent="0.2">
      <c r="B93" s="22">
        <v>1.8171296296296299E-3</v>
      </c>
      <c r="D93" s="15"/>
      <c r="E93" s="15"/>
      <c r="F93" s="15"/>
      <c r="G93" s="15"/>
      <c r="H93" s="15"/>
      <c r="I93" s="15"/>
      <c r="J93" s="15"/>
      <c r="K93" s="23"/>
      <c r="L93" s="23"/>
      <c r="M93" s="15"/>
      <c r="N93" s="15"/>
      <c r="O93" s="15"/>
    </row>
    <row r="94" spans="2:15" x14ac:dyDescent="0.2">
      <c r="B94" s="22">
        <v>1.82870370370371E-3</v>
      </c>
      <c r="D94" s="15"/>
      <c r="E94" s="15"/>
      <c r="F94" s="15"/>
      <c r="G94" s="15"/>
      <c r="H94" s="15"/>
      <c r="I94" s="15"/>
      <c r="J94" s="15"/>
      <c r="K94" s="23"/>
      <c r="L94" s="23"/>
      <c r="M94" s="15"/>
      <c r="N94" s="15"/>
      <c r="O94" s="15"/>
    </row>
    <row r="95" spans="2:15" x14ac:dyDescent="0.2">
      <c r="B95" s="22">
        <v>1.8402777777777801E-3</v>
      </c>
      <c r="D95" s="15"/>
      <c r="E95" s="15"/>
      <c r="F95" s="15"/>
      <c r="G95" s="15"/>
      <c r="H95" s="15"/>
      <c r="I95" s="15"/>
      <c r="J95" s="15"/>
      <c r="K95" s="23"/>
      <c r="L95" s="23"/>
      <c r="M95" s="15"/>
      <c r="N95" s="15"/>
      <c r="O95" s="15"/>
    </row>
    <row r="96" spans="2:15" x14ac:dyDescent="0.2">
      <c r="B96" s="22">
        <v>1.85185185185185E-3</v>
      </c>
      <c r="D96" s="15"/>
      <c r="E96" s="15"/>
      <c r="F96" s="15"/>
      <c r="G96" s="15"/>
      <c r="H96" s="15"/>
      <c r="I96" s="15"/>
      <c r="J96" s="15"/>
      <c r="K96" s="23"/>
      <c r="L96" s="23"/>
      <c r="M96" s="15"/>
      <c r="N96" s="15"/>
      <c r="O96" s="15"/>
    </row>
    <row r="97" spans="2:15" x14ac:dyDescent="0.2">
      <c r="B97" s="22">
        <v>1.86342592592593E-3</v>
      </c>
      <c r="D97" s="15"/>
      <c r="E97" s="15"/>
      <c r="F97" s="15"/>
      <c r="G97" s="15"/>
      <c r="H97" s="15"/>
      <c r="I97" s="15"/>
      <c r="J97" s="15"/>
      <c r="K97" s="23"/>
      <c r="L97" s="23"/>
      <c r="M97" s="15"/>
      <c r="N97" s="15"/>
      <c r="O97" s="15"/>
    </row>
    <row r="98" spans="2:15" x14ac:dyDescent="0.2">
      <c r="B98" s="22">
        <v>1.8749999999999999E-3</v>
      </c>
      <c r="D98" s="15"/>
      <c r="E98" s="15"/>
      <c r="F98" s="15"/>
      <c r="G98" s="15"/>
      <c r="H98" s="15"/>
      <c r="I98" s="15"/>
      <c r="J98" s="15"/>
      <c r="K98" s="23"/>
      <c r="L98" s="23"/>
      <c r="M98" s="15"/>
      <c r="N98" s="15"/>
      <c r="O98" s="15"/>
    </row>
    <row r="99" spans="2:15" x14ac:dyDescent="0.2">
      <c r="B99" s="22">
        <v>1.88657407407408E-3</v>
      </c>
      <c r="D99" s="15"/>
      <c r="E99" s="15"/>
      <c r="F99" s="15"/>
      <c r="G99" s="15"/>
      <c r="H99" s="15"/>
      <c r="I99" s="15"/>
      <c r="J99" s="15"/>
      <c r="K99" s="23"/>
      <c r="L99" s="23"/>
      <c r="M99" s="15"/>
      <c r="N99" s="15"/>
      <c r="O99" s="15"/>
    </row>
    <row r="100" spans="2:15" x14ac:dyDescent="0.2">
      <c r="B100" s="22">
        <v>1.8981481481481501E-3</v>
      </c>
      <c r="K100" s="23"/>
      <c r="L100" s="23"/>
    </row>
    <row r="101" spans="2:15" x14ac:dyDescent="0.2">
      <c r="B101" s="22">
        <v>1.90972222222223E-3</v>
      </c>
      <c r="K101" s="23"/>
      <c r="L101" s="23"/>
    </row>
    <row r="102" spans="2:15" x14ac:dyDescent="0.2">
      <c r="B102" s="22">
        <v>1.9212962962963001E-3</v>
      </c>
      <c r="K102" s="23"/>
      <c r="L102" s="23"/>
    </row>
    <row r="103" spans="2:15" x14ac:dyDescent="0.2">
      <c r="B103" s="22">
        <v>1.93287037037037E-3</v>
      </c>
      <c r="K103" s="23"/>
      <c r="L103" s="23"/>
    </row>
    <row r="104" spans="2:15" x14ac:dyDescent="0.2">
      <c r="B104" s="22">
        <v>1.94444444444445E-3</v>
      </c>
      <c r="K104" s="23"/>
      <c r="L104" s="23"/>
    </row>
    <row r="105" spans="2:15" x14ac:dyDescent="0.2">
      <c r="B105" s="22">
        <v>1.9560185185185201E-3</v>
      </c>
      <c r="K105" s="23"/>
      <c r="L105" s="23"/>
    </row>
    <row r="106" spans="2:15" x14ac:dyDescent="0.2">
      <c r="B106" s="22">
        <v>1.9675925925926002E-3</v>
      </c>
      <c r="K106" s="23"/>
      <c r="L106" s="23"/>
    </row>
    <row r="107" spans="2:15" x14ac:dyDescent="0.2">
      <c r="B107" s="22">
        <v>1.9791666666666699E-3</v>
      </c>
      <c r="K107" s="23"/>
      <c r="L107" s="23"/>
    </row>
    <row r="108" spans="2:15" x14ac:dyDescent="0.2">
      <c r="B108" s="22">
        <v>1.99074074074074E-3</v>
      </c>
      <c r="K108" s="23"/>
      <c r="L108" s="23"/>
    </row>
    <row r="109" spans="2:15" x14ac:dyDescent="0.2">
      <c r="B109" s="22">
        <v>2.00231481481482E-3</v>
      </c>
      <c r="K109" s="23"/>
      <c r="L109" s="23"/>
    </row>
    <row r="110" spans="2:15" x14ac:dyDescent="0.2">
      <c r="B110" s="22">
        <v>2.0138888888888901E-3</v>
      </c>
      <c r="K110" s="23"/>
      <c r="L110" s="23"/>
    </row>
    <row r="111" spans="2:15" x14ac:dyDescent="0.2">
      <c r="B111" s="22">
        <v>2.0254629629629698E-3</v>
      </c>
      <c r="K111" s="23"/>
      <c r="L111" s="23"/>
    </row>
    <row r="112" spans="2:15" x14ac:dyDescent="0.2">
      <c r="B112" s="22">
        <v>2.0370370370370399E-3</v>
      </c>
      <c r="K112" s="23"/>
      <c r="L112" s="23"/>
    </row>
    <row r="113" spans="2:12" x14ac:dyDescent="0.2">
      <c r="B113" s="22">
        <v>2.04861111111111E-3</v>
      </c>
      <c r="K113" s="23"/>
      <c r="L113" s="23"/>
    </row>
    <row r="114" spans="2:12" x14ac:dyDescent="0.2">
      <c r="B114" s="22">
        <v>2.0601851851851901E-3</v>
      </c>
      <c r="K114" s="23"/>
      <c r="L114" s="23"/>
    </row>
    <row r="115" spans="2:12" x14ac:dyDescent="0.2">
      <c r="B115" s="22">
        <v>2.0717592592592602E-3</v>
      </c>
      <c r="K115" s="23"/>
      <c r="L115" s="23"/>
    </row>
    <row r="116" spans="2:12" x14ac:dyDescent="0.2">
      <c r="B116" s="22">
        <v>2.0833333333333398E-3</v>
      </c>
      <c r="K116" s="23"/>
      <c r="L116" s="23"/>
    </row>
    <row r="117" spans="2:12" x14ac:dyDescent="0.2">
      <c r="B117" s="22">
        <v>2.0949074074074099E-3</v>
      </c>
      <c r="K117" s="23"/>
      <c r="L117" s="23"/>
    </row>
    <row r="118" spans="2:12" x14ac:dyDescent="0.2">
      <c r="B118" s="22">
        <v>2.10648148148149E-3</v>
      </c>
      <c r="K118" s="23"/>
      <c r="L118" s="23"/>
    </row>
    <row r="119" spans="2:12" x14ac:dyDescent="0.2">
      <c r="B119" s="22">
        <v>2.1180555555555601E-3</v>
      </c>
      <c r="K119" s="23"/>
      <c r="L119" s="23"/>
    </row>
    <row r="120" spans="2:12" x14ac:dyDescent="0.2">
      <c r="B120" s="22">
        <v>2.1296296296296302E-3</v>
      </c>
      <c r="K120" s="23"/>
      <c r="L120" s="23"/>
    </row>
    <row r="121" spans="2:12" x14ac:dyDescent="0.2">
      <c r="B121" s="22">
        <v>2.1412037037037098E-3</v>
      </c>
      <c r="K121" s="23"/>
      <c r="L121" s="23"/>
    </row>
    <row r="122" spans="2:12" x14ac:dyDescent="0.2">
      <c r="B122" s="22">
        <v>2.1527777777777799E-3</v>
      </c>
      <c r="K122" s="23"/>
      <c r="L122" s="23"/>
    </row>
    <row r="123" spans="2:12" x14ac:dyDescent="0.2">
      <c r="B123" s="22">
        <v>2.16435185185186E-3</v>
      </c>
      <c r="K123" s="22"/>
      <c r="L123" s="23"/>
    </row>
    <row r="124" spans="2:12" x14ac:dyDescent="0.2">
      <c r="B124" s="22">
        <v>2.1759259259259301E-3</v>
      </c>
      <c r="K124" s="22"/>
      <c r="L124" s="23"/>
    </row>
    <row r="125" spans="2:12" x14ac:dyDescent="0.2">
      <c r="B125" s="22">
        <v>2.1875000000000002E-3</v>
      </c>
      <c r="K125" s="22"/>
      <c r="L125" s="23"/>
    </row>
    <row r="126" spans="2:12" x14ac:dyDescent="0.2">
      <c r="B126" s="22">
        <v>2.1990740740740799E-3</v>
      </c>
      <c r="K126" s="22"/>
      <c r="L126" s="22"/>
    </row>
    <row r="127" spans="2:12" x14ac:dyDescent="0.2">
      <c r="B127" s="22">
        <v>2.21064814814815E-3</v>
      </c>
      <c r="K127" s="22"/>
      <c r="L127" s="22"/>
    </row>
    <row r="128" spans="2:12" x14ac:dyDescent="0.2">
      <c r="B128" s="22">
        <v>2.22222222222223E-3</v>
      </c>
      <c r="K128" s="22"/>
      <c r="L128" s="22"/>
    </row>
    <row r="129" spans="2:12" x14ac:dyDescent="0.2">
      <c r="B129" s="22">
        <v>2.2337962962963001E-3</v>
      </c>
      <c r="K129" s="22"/>
      <c r="L129" s="22"/>
    </row>
    <row r="130" spans="2:12" x14ac:dyDescent="0.2">
      <c r="B130" s="22">
        <v>2.2453703703703698E-3</v>
      </c>
      <c r="K130" s="22"/>
      <c r="L130" s="22"/>
    </row>
    <row r="131" spans="2:12" x14ac:dyDescent="0.2">
      <c r="B131" s="22">
        <v>2.2569444444444499E-3</v>
      </c>
      <c r="K131" s="22"/>
      <c r="L131" s="22"/>
    </row>
    <row r="132" spans="2:12" x14ac:dyDescent="0.2">
      <c r="B132" s="22">
        <v>2.26851851851852E-3</v>
      </c>
      <c r="K132" s="22"/>
      <c r="L132" s="22"/>
    </row>
    <row r="133" spans="2:12" x14ac:dyDescent="0.2">
      <c r="B133" s="22">
        <v>2.2800925925926E-3</v>
      </c>
      <c r="K133" s="22"/>
      <c r="L133" s="22"/>
    </row>
    <row r="134" spans="2:12" x14ac:dyDescent="0.2">
      <c r="B134" s="22">
        <v>2.2916666666666701E-3</v>
      </c>
      <c r="K134" s="22"/>
      <c r="L134" s="22"/>
    </row>
    <row r="135" spans="2:12" x14ac:dyDescent="0.2">
      <c r="B135" s="22">
        <v>2.3032407407407398E-3</v>
      </c>
      <c r="K135" s="22"/>
      <c r="L135" s="22"/>
    </row>
    <row r="136" spans="2:12" x14ac:dyDescent="0.2">
      <c r="B136" s="22">
        <v>2.3148148148148199E-3</v>
      </c>
      <c r="K136" s="22"/>
      <c r="L136" s="22"/>
    </row>
    <row r="137" spans="2:12" x14ac:dyDescent="0.2">
      <c r="B137" s="22">
        <v>2.32638888888889E-3</v>
      </c>
      <c r="K137" s="22"/>
      <c r="L137" s="22"/>
    </row>
    <row r="138" spans="2:12" x14ac:dyDescent="0.2">
      <c r="B138" s="22">
        <v>2.3379629629629701E-3</v>
      </c>
      <c r="K138" s="22"/>
      <c r="L138" s="22"/>
    </row>
    <row r="139" spans="2:12" x14ac:dyDescent="0.2">
      <c r="B139" s="22">
        <v>2.3495370370370402E-3</v>
      </c>
      <c r="K139" s="22"/>
      <c r="L139" s="22"/>
    </row>
    <row r="140" spans="2:12" x14ac:dyDescent="0.2">
      <c r="B140" s="22">
        <v>2.3611111111111198E-3</v>
      </c>
      <c r="K140" s="22"/>
      <c r="L140" s="22"/>
    </row>
    <row r="141" spans="2:12" x14ac:dyDescent="0.2">
      <c r="B141" s="22">
        <v>2.3726851851851899E-3</v>
      </c>
      <c r="K141" s="22"/>
      <c r="L141" s="22"/>
    </row>
    <row r="142" spans="2:12" x14ac:dyDescent="0.2">
      <c r="B142" s="22">
        <v>2.38425925925926E-3</v>
      </c>
      <c r="K142" s="22"/>
      <c r="L142" s="22"/>
    </row>
    <row r="143" spans="2:12" x14ac:dyDescent="0.2">
      <c r="B143" s="22">
        <v>2.3958333333333401E-3</v>
      </c>
      <c r="K143" s="22"/>
      <c r="L143" s="22"/>
    </row>
    <row r="144" spans="2:12" x14ac:dyDescent="0.2">
      <c r="B144" s="22">
        <v>2.4074074074074102E-3</v>
      </c>
      <c r="K144" s="22"/>
      <c r="L144" s="22"/>
    </row>
    <row r="145" spans="2:12" x14ac:dyDescent="0.2">
      <c r="B145" s="22">
        <v>2.4189814814814898E-3</v>
      </c>
      <c r="K145" s="22"/>
      <c r="L145" s="22"/>
    </row>
    <row r="146" spans="2:12" x14ac:dyDescent="0.2">
      <c r="B146" s="22">
        <v>2.4305555555555599E-3</v>
      </c>
      <c r="K146" s="22"/>
      <c r="L146" s="22"/>
    </row>
    <row r="147" spans="2:12" x14ac:dyDescent="0.2">
      <c r="B147" s="22">
        <v>2.44212962962963E-3</v>
      </c>
      <c r="K147" s="22"/>
      <c r="L147" s="22"/>
    </row>
    <row r="148" spans="2:12" x14ac:dyDescent="0.2">
      <c r="B148" s="22">
        <v>2.4537037037037101E-3</v>
      </c>
    </row>
    <row r="149" spans="2:12" x14ac:dyDescent="0.2">
      <c r="B149" s="22">
        <v>2.4652777777777802E-3</v>
      </c>
    </row>
    <row r="150" spans="2:12" x14ac:dyDescent="0.2">
      <c r="B150" s="22">
        <v>2.4768518518518599E-3</v>
      </c>
    </row>
    <row r="151" spans="2:12" x14ac:dyDescent="0.2">
      <c r="B151" s="22">
        <v>2.48842592592593E-3</v>
      </c>
    </row>
    <row r="152" spans="2:12" x14ac:dyDescent="0.2">
      <c r="B152" s="22">
        <v>2.5000000000000001E-3</v>
      </c>
    </row>
    <row r="153" spans="2:12" x14ac:dyDescent="0.2">
      <c r="B153" s="22">
        <v>2.5115740740740801E-3</v>
      </c>
    </row>
    <row r="154" spans="2:12" x14ac:dyDescent="0.2">
      <c r="B154" s="22">
        <v>2.5231481481481498E-3</v>
      </c>
    </row>
    <row r="155" spans="2:12" x14ac:dyDescent="0.2">
      <c r="B155" s="22">
        <v>2.5347222222222299E-3</v>
      </c>
    </row>
    <row r="156" spans="2:12" x14ac:dyDescent="0.2">
      <c r="B156" s="22">
        <v>2.5462962962963E-3</v>
      </c>
    </row>
    <row r="157" spans="2:12" x14ac:dyDescent="0.2">
      <c r="B157" s="22">
        <v>2.55787037037038E-3</v>
      </c>
    </row>
    <row r="158" spans="2:12" x14ac:dyDescent="0.2">
      <c r="B158" s="22">
        <v>2.5694444444444501E-3</v>
      </c>
    </row>
    <row r="159" spans="2:12" x14ac:dyDescent="0.2">
      <c r="B159" s="22">
        <v>2.5810185185185198E-3</v>
      </c>
    </row>
    <row r="160" spans="2:12" x14ac:dyDescent="0.2">
      <c r="B160" s="22">
        <v>2.5925925925925999E-3</v>
      </c>
    </row>
    <row r="161" spans="2:2" x14ac:dyDescent="0.2">
      <c r="B161" s="22">
        <v>2.60416666666667E-3</v>
      </c>
    </row>
    <row r="162" spans="2:2" x14ac:dyDescent="0.2">
      <c r="B162" s="22">
        <v>2.6157407407407501E-3</v>
      </c>
    </row>
    <row r="163" spans="2:2" x14ac:dyDescent="0.2">
      <c r="B163" s="22">
        <v>2.6273148148148202E-3</v>
      </c>
    </row>
    <row r="164" spans="2:2" x14ac:dyDescent="0.2">
      <c r="B164" s="22">
        <v>2.6388888888888898E-3</v>
      </c>
    </row>
    <row r="165" spans="2:2" x14ac:dyDescent="0.2">
      <c r="B165" s="22">
        <v>2.6504629629629699E-3</v>
      </c>
    </row>
    <row r="166" spans="2:2" x14ac:dyDescent="0.2">
      <c r="B166" s="22">
        <v>2.66203703703704E-3</v>
      </c>
    </row>
    <row r="167" spans="2:2" x14ac:dyDescent="0.2">
      <c r="B167" s="22">
        <v>2.6736111111111201E-3</v>
      </c>
    </row>
    <row r="168" spans="2:2" x14ac:dyDescent="0.2">
      <c r="B168" s="22">
        <v>2.6851851851851902E-3</v>
      </c>
    </row>
    <row r="169" spans="2:2" x14ac:dyDescent="0.2">
      <c r="B169" s="22">
        <v>2.6967592592592599E-3</v>
      </c>
    </row>
    <row r="170" spans="2:2" x14ac:dyDescent="0.2">
      <c r="B170" s="22">
        <v>2.7083333333333399E-3</v>
      </c>
    </row>
    <row r="171" spans="2:2" x14ac:dyDescent="0.2">
      <c r="B171" s="22">
        <v>2.71990740740741E-3</v>
      </c>
    </row>
    <row r="172" spans="2:2" x14ac:dyDescent="0.2">
      <c r="B172" s="22">
        <v>2.7314814814814901E-3</v>
      </c>
    </row>
    <row r="173" spans="2:2" x14ac:dyDescent="0.2">
      <c r="B173" s="22">
        <v>2.7430555555555602E-3</v>
      </c>
    </row>
    <row r="174" spans="2:2" x14ac:dyDescent="0.2">
      <c r="B174" s="22">
        <v>2.7546296296296399E-3</v>
      </c>
    </row>
    <row r="175" spans="2:2" x14ac:dyDescent="0.2">
      <c r="B175" s="22">
        <v>2.76620370370371E-3</v>
      </c>
    </row>
    <row r="176" spans="2:2" x14ac:dyDescent="0.2">
      <c r="B176" s="22">
        <v>2.7777777777777801E-3</v>
      </c>
    </row>
    <row r="177" spans="2:2" x14ac:dyDescent="0.2">
      <c r="B177" s="22">
        <v>2.7893518518518601E-3</v>
      </c>
    </row>
    <row r="178" spans="2:2" x14ac:dyDescent="0.2">
      <c r="B178" s="22">
        <v>2.8009259259259298E-3</v>
      </c>
    </row>
    <row r="179" spans="2:2" x14ac:dyDescent="0.2">
      <c r="B179" s="22">
        <v>2.8125000000000099E-3</v>
      </c>
    </row>
    <row r="180" spans="2:2" x14ac:dyDescent="0.2">
      <c r="B180" s="22">
        <v>2.82407407407408E-3</v>
      </c>
    </row>
    <row r="181" spans="2:2" x14ac:dyDescent="0.2">
      <c r="B181" s="22">
        <v>2.8356481481481501E-3</v>
      </c>
    </row>
    <row r="182" spans="2:2" x14ac:dyDescent="0.2">
      <c r="B182" s="22">
        <v>2.8472222222222301E-3</v>
      </c>
    </row>
    <row r="183" spans="2:2" x14ac:dyDescent="0.2">
      <c r="B183" s="22">
        <v>2.8587962962962998E-3</v>
      </c>
    </row>
    <row r="184" spans="2:2" x14ac:dyDescent="0.2">
      <c r="B184" s="22">
        <v>2.8703703703703799E-3</v>
      </c>
    </row>
    <row r="185" spans="2:2" x14ac:dyDescent="0.2">
      <c r="B185" s="22">
        <v>2.88194444444445E-3</v>
      </c>
    </row>
    <row r="186" spans="2:2" x14ac:dyDescent="0.2">
      <c r="B186" s="22">
        <v>2.8935185185185201E-3</v>
      </c>
    </row>
    <row r="187" spans="2:2" x14ac:dyDescent="0.2">
      <c r="B187" s="22">
        <v>2.9050925925926002E-3</v>
      </c>
    </row>
    <row r="188" spans="2:2" x14ac:dyDescent="0.2">
      <c r="B188" s="22">
        <v>2.9166666666666698E-3</v>
      </c>
    </row>
    <row r="189" spans="2:2" x14ac:dyDescent="0.2">
      <c r="B189" s="22">
        <v>2.9282407407407499E-3</v>
      </c>
    </row>
    <row r="190" spans="2:2" x14ac:dyDescent="0.2">
      <c r="B190" s="22">
        <v>2.93981481481482E-3</v>
      </c>
    </row>
    <row r="191" spans="2:2" x14ac:dyDescent="0.2">
      <c r="B191" s="22">
        <v>2.9513888888889001E-3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enableFormatConditionsCalculation="0">
    <tabColor rgb="FF7030A0"/>
  </sheetPr>
  <dimension ref="A1:AC39"/>
  <sheetViews>
    <sheetView showRowColHeaders="0" workbookViewId="0">
      <selection activeCell="Q2" sqref="Q2:S38"/>
    </sheetView>
  </sheetViews>
  <sheetFormatPr baseColWidth="10" defaultRowHeight="16" x14ac:dyDescent="0.2"/>
  <cols>
    <col min="1" max="1" width="12.5" customWidth="1"/>
    <col min="28" max="28" width="10.83203125" style="12"/>
  </cols>
  <sheetData>
    <row r="1" spans="1:29" ht="21" x14ac:dyDescent="0.2">
      <c r="A1" s="1"/>
      <c r="B1" s="352" t="s">
        <v>3</v>
      </c>
      <c r="C1" s="352"/>
      <c r="D1" s="1"/>
      <c r="E1" s="353" t="s">
        <v>4</v>
      </c>
      <c r="F1" s="353"/>
      <c r="G1" s="1"/>
      <c r="H1" s="354" t="s">
        <v>5</v>
      </c>
      <c r="I1" s="354"/>
      <c r="J1" s="1"/>
      <c r="K1" s="355" t="s">
        <v>6</v>
      </c>
      <c r="L1" s="355"/>
      <c r="M1" s="1"/>
      <c r="N1" s="356" t="s">
        <v>7</v>
      </c>
      <c r="O1" s="356"/>
      <c r="P1" s="1"/>
      <c r="Q1" s="357" t="s">
        <v>8</v>
      </c>
      <c r="R1" s="357"/>
      <c r="S1" s="1"/>
      <c r="T1" s="349" t="s">
        <v>129</v>
      </c>
      <c r="U1" s="349"/>
      <c r="V1" s="1"/>
      <c r="W1" s="350"/>
      <c r="X1" s="350"/>
      <c r="Y1" s="1"/>
      <c r="Z1" s="351"/>
      <c r="AA1" s="351"/>
      <c r="AB1" s="1"/>
      <c r="AC1" s="1"/>
    </row>
    <row r="2" spans="1:29" x14ac:dyDescent="0.2">
      <c r="A2" s="2"/>
      <c r="B2" s="3" t="s">
        <v>9</v>
      </c>
      <c r="C2" s="3" t="s">
        <v>10</v>
      </c>
      <c r="D2" s="3" t="s">
        <v>130</v>
      </c>
      <c r="E2" s="4" t="s">
        <v>9</v>
      </c>
      <c r="F2" s="4" t="s">
        <v>10</v>
      </c>
      <c r="G2" s="4" t="s">
        <v>130</v>
      </c>
      <c r="H2" s="5" t="s">
        <v>9</v>
      </c>
      <c r="I2" s="5" t="s">
        <v>10</v>
      </c>
      <c r="J2" s="5" t="s">
        <v>130</v>
      </c>
      <c r="K2" s="6" t="s">
        <v>9</v>
      </c>
      <c r="L2" s="6" t="s">
        <v>10</v>
      </c>
      <c r="M2" s="6" t="s">
        <v>130</v>
      </c>
      <c r="N2" s="7" t="s">
        <v>9</v>
      </c>
      <c r="O2" s="7" t="s">
        <v>10</v>
      </c>
      <c r="P2" s="7" t="s">
        <v>130</v>
      </c>
      <c r="Q2" s="8" t="s">
        <v>9</v>
      </c>
      <c r="R2" s="8" t="s">
        <v>10</v>
      </c>
      <c r="S2" s="8" t="s">
        <v>130</v>
      </c>
      <c r="T2" s="9" t="s">
        <v>9</v>
      </c>
      <c r="U2" s="9" t="s">
        <v>10</v>
      </c>
      <c r="V2" s="9" t="s">
        <v>130</v>
      </c>
      <c r="W2" s="10" t="s">
        <v>9</v>
      </c>
      <c r="X2" s="10" t="s">
        <v>10</v>
      </c>
      <c r="Y2" s="10" t="s">
        <v>130</v>
      </c>
      <c r="Z2" s="11" t="s">
        <v>9</v>
      </c>
      <c r="AA2" s="11" t="s">
        <v>10</v>
      </c>
      <c r="AB2" s="11" t="s">
        <v>130</v>
      </c>
      <c r="AC2" s="2"/>
    </row>
    <row r="3" spans="1:29" x14ac:dyDescent="0.2">
      <c r="A3" s="17">
        <v>1</v>
      </c>
      <c r="B3" s="3"/>
      <c r="C3" s="3" t="s">
        <v>11</v>
      </c>
      <c r="D3" s="3" t="s">
        <v>131</v>
      </c>
      <c r="E3" s="3"/>
      <c r="F3" s="3" t="s">
        <v>12</v>
      </c>
      <c r="G3" s="3" t="s">
        <v>131</v>
      </c>
      <c r="H3" s="3"/>
      <c r="I3" s="3" t="s">
        <v>13</v>
      </c>
      <c r="J3" s="3" t="s">
        <v>132</v>
      </c>
      <c r="K3" s="3"/>
      <c r="L3" s="3" t="s">
        <v>14</v>
      </c>
      <c r="M3" s="3" t="s">
        <v>132</v>
      </c>
      <c r="N3" s="3"/>
      <c r="O3" s="3" t="s">
        <v>15</v>
      </c>
      <c r="P3" s="20" t="s">
        <v>132</v>
      </c>
      <c r="R3" t="s">
        <v>16</v>
      </c>
      <c r="S3" s="3" t="s">
        <v>131</v>
      </c>
      <c r="T3" s="3"/>
      <c r="U3" s="3" t="s">
        <v>133</v>
      </c>
      <c r="V3" s="3" t="s">
        <v>131</v>
      </c>
      <c r="W3" s="3"/>
      <c r="X3" s="3"/>
      <c r="Y3" s="3"/>
      <c r="Z3" s="3"/>
      <c r="AA3" s="3"/>
      <c r="AB3" s="3"/>
      <c r="AC3" s="2"/>
    </row>
    <row r="4" spans="1:29" x14ac:dyDescent="0.2">
      <c r="A4" s="17">
        <v>2</v>
      </c>
      <c r="B4" s="3"/>
      <c r="C4" s="3" t="s">
        <v>17</v>
      </c>
      <c r="D4" s="3" t="s">
        <v>131</v>
      </c>
      <c r="E4" s="3"/>
      <c r="F4" s="3" t="s">
        <v>18</v>
      </c>
      <c r="G4" s="3" t="s">
        <v>131</v>
      </c>
      <c r="H4" s="3"/>
      <c r="I4" s="3" t="s">
        <v>19</v>
      </c>
      <c r="J4" s="3" t="s">
        <v>132</v>
      </c>
      <c r="K4" s="3"/>
      <c r="L4" s="3" t="s">
        <v>20</v>
      </c>
      <c r="M4" s="3" t="s">
        <v>131</v>
      </c>
      <c r="N4" s="3"/>
      <c r="O4" s="3" t="s">
        <v>21</v>
      </c>
      <c r="P4" s="20" t="s">
        <v>132</v>
      </c>
      <c r="R4" t="s">
        <v>22</v>
      </c>
      <c r="S4" s="3" t="s">
        <v>131</v>
      </c>
      <c r="T4" s="3"/>
      <c r="U4" s="3" t="s">
        <v>134</v>
      </c>
      <c r="V4" s="3" t="s">
        <v>131</v>
      </c>
      <c r="W4" s="3"/>
      <c r="X4" s="3"/>
      <c r="Y4" s="3"/>
      <c r="Z4" s="3"/>
      <c r="AA4" s="3"/>
      <c r="AB4" s="3"/>
      <c r="AC4" s="2"/>
    </row>
    <row r="5" spans="1:29" x14ac:dyDescent="0.2">
      <c r="A5" s="17">
        <v>3</v>
      </c>
      <c r="B5" s="3"/>
      <c r="C5" s="3" t="s">
        <v>23</v>
      </c>
      <c r="D5" s="3" t="s">
        <v>131</v>
      </c>
      <c r="E5" s="3"/>
      <c r="F5" s="3" t="s">
        <v>24</v>
      </c>
      <c r="G5" s="3" t="s">
        <v>131</v>
      </c>
      <c r="H5" s="3"/>
      <c r="I5" s="3" t="s">
        <v>25</v>
      </c>
      <c r="J5" s="3" t="s">
        <v>132</v>
      </c>
      <c r="K5" s="3"/>
      <c r="L5" s="3" t="s">
        <v>26</v>
      </c>
      <c r="M5" s="3" t="s">
        <v>132</v>
      </c>
      <c r="N5" s="3"/>
      <c r="O5" s="3" t="s">
        <v>27</v>
      </c>
      <c r="P5" s="20" t="s">
        <v>132</v>
      </c>
      <c r="R5" t="s">
        <v>28</v>
      </c>
      <c r="S5" s="3" t="s">
        <v>131</v>
      </c>
      <c r="T5" s="3"/>
      <c r="U5" s="3" t="s">
        <v>135</v>
      </c>
      <c r="V5" s="3" t="s">
        <v>131</v>
      </c>
      <c r="W5" s="3"/>
      <c r="X5" s="3"/>
      <c r="Y5" s="3"/>
      <c r="Z5" s="3"/>
      <c r="AA5" s="3"/>
      <c r="AB5" s="3"/>
      <c r="AC5" s="2"/>
    </row>
    <row r="6" spans="1:29" x14ac:dyDescent="0.2">
      <c r="A6" s="17">
        <v>4</v>
      </c>
      <c r="B6" s="3"/>
      <c r="C6" s="3" t="s">
        <v>29</v>
      </c>
      <c r="D6" s="3" t="s">
        <v>131</v>
      </c>
      <c r="E6" s="3"/>
      <c r="F6" s="3" t="s">
        <v>30</v>
      </c>
      <c r="G6" s="3" t="s">
        <v>131</v>
      </c>
      <c r="H6" s="3"/>
      <c r="I6" s="3" t="s">
        <v>31</v>
      </c>
      <c r="J6" s="3" t="s">
        <v>132</v>
      </c>
      <c r="K6" s="3"/>
      <c r="L6" s="3" t="s">
        <v>32</v>
      </c>
      <c r="M6" s="3" t="s">
        <v>131</v>
      </c>
      <c r="N6" s="3"/>
      <c r="O6" s="3" t="s">
        <v>33</v>
      </c>
      <c r="P6" s="20" t="s">
        <v>132</v>
      </c>
      <c r="R6" t="s">
        <v>34</v>
      </c>
      <c r="S6" s="3" t="s">
        <v>131</v>
      </c>
      <c r="T6" s="3"/>
      <c r="U6" s="3" t="s">
        <v>29</v>
      </c>
      <c r="V6" s="3" t="s">
        <v>131</v>
      </c>
      <c r="W6" s="3"/>
      <c r="X6" s="3"/>
      <c r="Y6" s="3"/>
      <c r="Z6" s="3"/>
      <c r="AA6" s="3"/>
      <c r="AB6" s="3"/>
      <c r="AC6" s="2"/>
    </row>
    <row r="7" spans="1:29" x14ac:dyDescent="0.2">
      <c r="A7" s="17">
        <v>5</v>
      </c>
      <c r="B7" s="3"/>
      <c r="C7" s="3" t="s">
        <v>35</v>
      </c>
      <c r="D7" s="3" t="s">
        <v>131</v>
      </c>
      <c r="E7" s="3"/>
      <c r="F7" s="3" t="s">
        <v>2</v>
      </c>
      <c r="G7" s="3" t="s">
        <v>131</v>
      </c>
      <c r="H7" s="3"/>
      <c r="I7" s="3" t="s">
        <v>36</v>
      </c>
      <c r="J7" s="3" t="s">
        <v>132</v>
      </c>
      <c r="K7" s="3"/>
      <c r="L7" s="3" t="s">
        <v>24</v>
      </c>
      <c r="M7" s="3" t="s">
        <v>131</v>
      </c>
      <c r="N7" s="3"/>
      <c r="O7" s="3" t="s">
        <v>37</v>
      </c>
      <c r="P7" s="20" t="s">
        <v>132</v>
      </c>
      <c r="R7" t="s">
        <v>38</v>
      </c>
      <c r="S7" s="3" t="s">
        <v>131</v>
      </c>
      <c r="T7" s="3"/>
      <c r="U7" s="3" t="s">
        <v>136</v>
      </c>
      <c r="V7" s="3" t="s">
        <v>132</v>
      </c>
      <c r="W7" s="3"/>
      <c r="X7" s="3"/>
      <c r="Y7" s="3"/>
      <c r="Z7" s="3"/>
      <c r="AA7" s="3"/>
      <c r="AB7" s="3"/>
      <c r="AC7" s="2"/>
    </row>
    <row r="8" spans="1:29" x14ac:dyDescent="0.2">
      <c r="A8" s="17">
        <v>6</v>
      </c>
      <c r="B8" s="3"/>
      <c r="C8" s="3" t="s">
        <v>39</v>
      </c>
      <c r="D8" s="3" t="s">
        <v>131</v>
      </c>
      <c r="E8" s="3"/>
      <c r="F8" s="3" t="s">
        <v>40</v>
      </c>
      <c r="G8" s="3" t="s">
        <v>131</v>
      </c>
      <c r="H8" s="3"/>
      <c r="I8" s="3" t="s">
        <v>41</v>
      </c>
      <c r="J8" s="3" t="s">
        <v>132</v>
      </c>
      <c r="K8" s="3"/>
      <c r="L8" s="3" t="s">
        <v>42</v>
      </c>
      <c r="M8" s="3" t="s">
        <v>131</v>
      </c>
      <c r="N8" s="3"/>
      <c r="O8" s="3" t="s">
        <v>43</v>
      </c>
      <c r="P8" s="20" t="s">
        <v>132</v>
      </c>
      <c r="R8" t="s">
        <v>44</v>
      </c>
      <c r="S8" s="3" t="s">
        <v>131</v>
      </c>
      <c r="T8" s="3"/>
      <c r="U8" s="3" t="s">
        <v>137</v>
      </c>
      <c r="V8" s="3" t="s">
        <v>131</v>
      </c>
      <c r="W8" s="3"/>
      <c r="X8" s="3"/>
      <c r="Y8" s="3"/>
      <c r="Z8" s="3"/>
      <c r="AA8" s="3"/>
      <c r="AB8" s="3"/>
      <c r="AC8" s="2"/>
    </row>
    <row r="9" spans="1:29" x14ac:dyDescent="0.2">
      <c r="A9" s="17">
        <v>7</v>
      </c>
      <c r="B9" s="3"/>
      <c r="C9" s="3" t="s">
        <v>1</v>
      </c>
      <c r="D9" s="3" t="s">
        <v>131</v>
      </c>
      <c r="E9" s="3"/>
      <c r="F9" s="3" t="s">
        <v>40</v>
      </c>
      <c r="G9" s="3" t="s">
        <v>131</v>
      </c>
      <c r="H9" s="3"/>
      <c r="I9" s="3" t="s">
        <v>45</v>
      </c>
      <c r="J9" s="3" t="s">
        <v>132</v>
      </c>
      <c r="K9" s="3"/>
      <c r="L9" s="3" t="s">
        <v>46</v>
      </c>
      <c r="M9" s="3" t="s">
        <v>132</v>
      </c>
      <c r="N9" s="3"/>
      <c r="O9" s="3" t="s">
        <v>47</v>
      </c>
      <c r="P9" s="20" t="s">
        <v>132</v>
      </c>
      <c r="R9" t="s">
        <v>48</v>
      </c>
      <c r="S9" s="3" t="s">
        <v>131</v>
      </c>
      <c r="T9" s="3"/>
      <c r="U9" s="3" t="s">
        <v>161</v>
      </c>
      <c r="V9" s="3" t="s">
        <v>131</v>
      </c>
      <c r="W9" s="3"/>
      <c r="X9" s="3"/>
      <c r="Y9" s="3"/>
      <c r="Z9" s="3"/>
      <c r="AA9" s="3"/>
      <c r="AB9" s="3"/>
      <c r="AC9" s="2"/>
    </row>
    <row r="10" spans="1:29" x14ac:dyDescent="0.2">
      <c r="A10" s="17">
        <v>8</v>
      </c>
      <c r="B10" s="3"/>
      <c r="C10" s="3" t="s">
        <v>49</v>
      </c>
      <c r="D10" s="3" t="s">
        <v>131</v>
      </c>
      <c r="E10" s="3"/>
      <c r="F10" s="3" t="s">
        <v>40</v>
      </c>
      <c r="G10" s="3" t="s">
        <v>131</v>
      </c>
      <c r="H10" s="3"/>
      <c r="I10" s="3" t="s">
        <v>50</v>
      </c>
      <c r="J10" s="3" t="s">
        <v>132</v>
      </c>
      <c r="K10" s="3"/>
      <c r="L10" s="3" t="s">
        <v>51</v>
      </c>
      <c r="M10" s="3" t="s">
        <v>132</v>
      </c>
      <c r="N10" s="3"/>
      <c r="O10" s="3" t="s">
        <v>52</v>
      </c>
      <c r="P10" s="20" t="s">
        <v>132</v>
      </c>
      <c r="R10" t="s">
        <v>53</v>
      </c>
      <c r="S10" s="3" t="s">
        <v>131</v>
      </c>
      <c r="T10" s="3"/>
      <c r="U10" s="3" t="s">
        <v>138</v>
      </c>
      <c r="V10" s="3" t="s">
        <v>131</v>
      </c>
      <c r="W10" s="3"/>
      <c r="X10" s="3"/>
      <c r="Y10" s="3"/>
      <c r="Z10" s="3"/>
      <c r="AA10" s="3"/>
      <c r="AB10" s="3"/>
      <c r="AC10" s="2"/>
    </row>
    <row r="11" spans="1:29" x14ac:dyDescent="0.2">
      <c r="A11" s="17">
        <v>9</v>
      </c>
      <c r="B11" s="3"/>
      <c r="C11" s="3" t="s">
        <v>54</v>
      </c>
      <c r="D11" s="3" t="s">
        <v>131</v>
      </c>
      <c r="E11" s="3"/>
      <c r="F11" s="3" t="s">
        <v>55</v>
      </c>
      <c r="G11" s="3" t="s">
        <v>131</v>
      </c>
      <c r="H11" s="3"/>
      <c r="I11" s="3" t="s">
        <v>56</v>
      </c>
      <c r="J11" s="3" t="s">
        <v>132</v>
      </c>
      <c r="K11" s="3"/>
      <c r="L11" s="3" t="s">
        <v>57</v>
      </c>
      <c r="M11" s="3" t="s">
        <v>132</v>
      </c>
      <c r="N11" s="3"/>
      <c r="O11" s="3" t="s">
        <v>58</v>
      </c>
      <c r="P11" s="20" t="s">
        <v>132</v>
      </c>
      <c r="R11" t="s">
        <v>59</v>
      </c>
      <c r="S11" s="3" t="s">
        <v>131</v>
      </c>
      <c r="T11" s="3"/>
      <c r="U11" s="3" t="s">
        <v>139</v>
      </c>
      <c r="V11" s="3" t="s">
        <v>131</v>
      </c>
      <c r="W11" s="3"/>
      <c r="X11" s="3"/>
      <c r="Y11" s="3"/>
      <c r="Z11" s="3"/>
      <c r="AA11" s="3"/>
      <c r="AB11" s="3"/>
      <c r="AC11" s="2"/>
    </row>
    <row r="12" spans="1:29" x14ac:dyDescent="0.2">
      <c r="A12" s="17">
        <v>10</v>
      </c>
      <c r="B12" s="3"/>
      <c r="C12" s="3" t="s">
        <v>239</v>
      </c>
      <c r="D12" s="3"/>
      <c r="E12" s="3"/>
      <c r="F12" s="3" t="s">
        <v>60</v>
      </c>
      <c r="G12" s="3" t="s">
        <v>131</v>
      </c>
      <c r="H12" s="3"/>
      <c r="I12" s="3" t="s">
        <v>61</v>
      </c>
      <c r="J12" s="3" t="s">
        <v>132</v>
      </c>
      <c r="K12" s="3"/>
      <c r="L12" s="3" t="s">
        <v>62</v>
      </c>
      <c r="M12" s="3" t="s">
        <v>131</v>
      </c>
      <c r="N12" s="3"/>
      <c r="O12" s="3" t="s">
        <v>63</v>
      </c>
      <c r="P12" s="20" t="s">
        <v>132</v>
      </c>
      <c r="R12" t="s">
        <v>64</v>
      </c>
      <c r="S12" s="3" t="s">
        <v>131</v>
      </c>
      <c r="T12" s="3"/>
      <c r="U12" s="3" t="s">
        <v>140</v>
      </c>
      <c r="V12" s="3" t="s">
        <v>131</v>
      </c>
      <c r="W12" s="3"/>
      <c r="X12" s="3"/>
      <c r="Y12" s="3"/>
      <c r="Z12" s="3"/>
      <c r="AA12" s="3"/>
      <c r="AB12" s="3"/>
      <c r="AC12" s="2"/>
    </row>
    <row r="13" spans="1:29" x14ac:dyDescent="0.2">
      <c r="A13" s="17">
        <v>11</v>
      </c>
      <c r="B13" s="3"/>
      <c r="C13" s="3" t="s">
        <v>238</v>
      </c>
      <c r="D13" s="3"/>
      <c r="E13" s="3"/>
      <c r="F13" s="3" t="s">
        <v>65</v>
      </c>
      <c r="G13" s="3" t="s">
        <v>131</v>
      </c>
      <c r="H13" s="3"/>
      <c r="I13" s="3" t="s">
        <v>66</v>
      </c>
      <c r="J13" s="3" t="s">
        <v>132</v>
      </c>
      <c r="K13" s="3"/>
      <c r="L13" s="3" t="s">
        <v>67</v>
      </c>
      <c r="M13" s="3" t="s">
        <v>132</v>
      </c>
      <c r="N13" s="3"/>
      <c r="O13" s="3" t="s">
        <v>68</v>
      </c>
      <c r="P13" s="20" t="s">
        <v>132</v>
      </c>
      <c r="Q13" s="3"/>
      <c r="R13" s="3" t="s">
        <v>69</v>
      </c>
      <c r="S13" s="3" t="s">
        <v>131</v>
      </c>
      <c r="T13" s="3"/>
      <c r="U13" s="3" t="s">
        <v>39</v>
      </c>
      <c r="V13" s="3" t="s">
        <v>131</v>
      </c>
      <c r="W13" s="3"/>
      <c r="X13" s="3"/>
      <c r="Y13" s="3"/>
      <c r="Z13" s="3"/>
      <c r="AA13" s="3"/>
      <c r="AB13" s="3"/>
      <c r="AC13" s="2"/>
    </row>
    <row r="14" spans="1:29" x14ac:dyDescent="0.2">
      <c r="A14" s="17">
        <v>12</v>
      </c>
      <c r="B14" s="3"/>
      <c r="C14" s="3"/>
      <c r="D14" s="3"/>
      <c r="E14" s="3"/>
      <c r="F14" s="3" t="s">
        <v>70</v>
      </c>
      <c r="G14" s="3" t="s">
        <v>131</v>
      </c>
      <c r="H14" s="3"/>
      <c r="I14" s="3" t="s">
        <v>71</v>
      </c>
      <c r="J14" s="3" t="s">
        <v>132</v>
      </c>
      <c r="K14" s="3"/>
      <c r="L14" s="3" t="s">
        <v>72</v>
      </c>
      <c r="M14" s="3" t="s">
        <v>132</v>
      </c>
      <c r="N14" s="3"/>
      <c r="O14" s="3" t="s">
        <v>73</v>
      </c>
      <c r="P14" s="20" t="s">
        <v>132</v>
      </c>
      <c r="Q14" s="3"/>
      <c r="R14" s="3"/>
      <c r="S14" s="3"/>
      <c r="T14" s="3"/>
      <c r="U14" s="3" t="s">
        <v>141</v>
      </c>
      <c r="V14" s="3" t="s">
        <v>131</v>
      </c>
      <c r="W14" s="3"/>
      <c r="X14" s="3"/>
      <c r="Y14" s="3"/>
      <c r="Z14" s="3"/>
      <c r="AA14" s="3"/>
      <c r="AB14" s="3"/>
      <c r="AC14" s="2"/>
    </row>
    <row r="15" spans="1:29" x14ac:dyDescent="0.2">
      <c r="A15" s="17">
        <v>13</v>
      </c>
      <c r="B15" s="3"/>
      <c r="C15" s="3"/>
      <c r="D15" s="3"/>
      <c r="E15" s="3"/>
      <c r="F15" s="3"/>
      <c r="G15" s="3"/>
      <c r="H15" s="3"/>
      <c r="I15" s="3" t="s">
        <v>74</v>
      </c>
      <c r="J15" s="3" t="s">
        <v>132</v>
      </c>
      <c r="K15" s="3"/>
      <c r="L15" s="3" t="s">
        <v>75</v>
      </c>
      <c r="M15" s="3" t="s">
        <v>132</v>
      </c>
      <c r="N15" s="3"/>
      <c r="O15" s="3" t="s">
        <v>76</v>
      </c>
      <c r="P15" s="20" t="s">
        <v>132</v>
      </c>
      <c r="Q15" s="3"/>
      <c r="R15" s="3"/>
      <c r="S15" s="3"/>
      <c r="T15" s="3"/>
      <c r="U15" s="3" t="s">
        <v>142</v>
      </c>
      <c r="V15" s="3" t="s">
        <v>131</v>
      </c>
      <c r="W15" s="3"/>
      <c r="X15" s="3"/>
      <c r="Y15" s="3"/>
      <c r="Z15" s="3"/>
      <c r="AA15" s="3"/>
      <c r="AB15" s="3"/>
      <c r="AC15" s="2"/>
    </row>
    <row r="16" spans="1:29" x14ac:dyDescent="0.2">
      <c r="A16" s="17">
        <v>14</v>
      </c>
      <c r="B16" s="3"/>
      <c r="C16" s="3"/>
      <c r="D16" s="3"/>
      <c r="E16" s="3"/>
      <c r="F16" s="3"/>
      <c r="G16" s="3"/>
      <c r="H16" s="3"/>
      <c r="I16" s="3" t="s">
        <v>77</v>
      </c>
      <c r="J16" s="3" t="s">
        <v>132</v>
      </c>
      <c r="K16" s="3"/>
      <c r="L16" s="3" t="s">
        <v>78</v>
      </c>
      <c r="M16" s="3" t="s">
        <v>132</v>
      </c>
      <c r="N16" s="3"/>
      <c r="O16" s="3" t="s">
        <v>79</v>
      </c>
      <c r="P16" s="20" t="s">
        <v>132</v>
      </c>
      <c r="Q16" s="3"/>
      <c r="R16" s="3"/>
      <c r="S16" s="3"/>
      <c r="T16" s="3"/>
      <c r="U16" s="3" t="s">
        <v>82</v>
      </c>
      <c r="V16" s="3" t="s">
        <v>132</v>
      </c>
      <c r="W16" s="3"/>
      <c r="X16" s="3"/>
      <c r="Y16" s="3"/>
      <c r="Z16" s="3"/>
      <c r="AA16" s="3"/>
      <c r="AB16" s="3"/>
      <c r="AC16" s="2"/>
    </row>
    <row r="17" spans="1:29" x14ac:dyDescent="0.2">
      <c r="A17" s="17">
        <v>15</v>
      </c>
      <c r="B17" s="3"/>
      <c r="C17" s="3"/>
      <c r="D17" s="3"/>
      <c r="E17" s="3"/>
      <c r="F17" s="3"/>
      <c r="G17" s="3"/>
      <c r="H17" s="3"/>
      <c r="I17" s="3" t="s">
        <v>80</v>
      </c>
      <c r="J17" s="3" t="s">
        <v>132</v>
      </c>
      <c r="K17" s="3"/>
      <c r="L17" s="3" t="s">
        <v>81</v>
      </c>
      <c r="M17" s="3" t="s">
        <v>132</v>
      </c>
      <c r="N17" s="3"/>
      <c r="O17" s="3" t="s">
        <v>82</v>
      </c>
      <c r="P17" s="20" t="s">
        <v>132</v>
      </c>
      <c r="Q17" s="3"/>
      <c r="R17" s="3"/>
      <c r="S17" s="3"/>
      <c r="T17" s="3"/>
      <c r="U17" s="3" t="s">
        <v>143</v>
      </c>
      <c r="V17" s="3" t="s">
        <v>132</v>
      </c>
      <c r="W17" s="3"/>
      <c r="X17" s="3"/>
      <c r="Y17" s="3"/>
      <c r="Z17" s="3"/>
      <c r="AA17" s="3"/>
      <c r="AB17" s="3"/>
      <c r="AC17" s="2"/>
    </row>
    <row r="18" spans="1:29" x14ac:dyDescent="0.2">
      <c r="A18" s="17">
        <v>16</v>
      </c>
      <c r="B18" s="3"/>
      <c r="C18" s="3"/>
      <c r="D18" s="3"/>
      <c r="E18" s="3"/>
      <c r="F18" s="3"/>
      <c r="G18" s="3"/>
      <c r="H18" s="3"/>
      <c r="I18" s="3" t="s">
        <v>83</v>
      </c>
      <c r="J18" s="3" t="s">
        <v>132</v>
      </c>
      <c r="K18" s="3"/>
      <c r="L18" s="3" t="s">
        <v>84</v>
      </c>
      <c r="M18" s="3" t="s">
        <v>132</v>
      </c>
      <c r="N18" s="3"/>
      <c r="O18" s="3" t="s">
        <v>85</v>
      </c>
      <c r="P18" s="20" t="s">
        <v>132</v>
      </c>
      <c r="Q18" s="3"/>
      <c r="R18" s="3"/>
      <c r="S18" s="3"/>
      <c r="T18" s="3"/>
      <c r="U18" s="3" t="s">
        <v>144</v>
      </c>
      <c r="V18" s="3" t="s">
        <v>131</v>
      </c>
      <c r="W18" s="3"/>
      <c r="X18" s="3"/>
      <c r="Y18" s="3"/>
      <c r="Z18" s="3"/>
      <c r="AA18" s="3"/>
      <c r="AB18" s="3"/>
      <c r="AC18" s="2"/>
    </row>
    <row r="19" spans="1:29" x14ac:dyDescent="0.2">
      <c r="A19" s="17">
        <v>17</v>
      </c>
      <c r="B19" s="3"/>
      <c r="C19" s="3"/>
      <c r="D19" s="3"/>
      <c r="E19" s="3"/>
      <c r="F19" s="3"/>
      <c r="G19" s="3"/>
      <c r="H19" s="3"/>
      <c r="I19" s="3" t="s">
        <v>86</v>
      </c>
      <c r="J19" s="3" t="s">
        <v>132</v>
      </c>
      <c r="K19" s="3"/>
      <c r="L19" s="3" t="s">
        <v>87</v>
      </c>
      <c r="M19" s="3" t="s">
        <v>131</v>
      </c>
      <c r="N19" s="3"/>
      <c r="O19" s="3" t="s">
        <v>88</v>
      </c>
      <c r="P19" s="20" t="s">
        <v>132</v>
      </c>
      <c r="Q19" s="3"/>
      <c r="R19" s="3"/>
      <c r="S19" s="3"/>
      <c r="T19" s="3"/>
      <c r="U19" s="3" t="s">
        <v>145</v>
      </c>
      <c r="V19" s="3" t="s">
        <v>131</v>
      </c>
      <c r="W19" s="3"/>
      <c r="X19" s="3"/>
      <c r="Y19" s="3"/>
      <c r="Z19" s="3"/>
      <c r="AA19" s="3"/>
      <c r="AB19" s="3"/>
      <c r="AC19" s="2"/>
    </row>
    <row r="20" spans="1:29" x14ac:dyDescent="0.2">
      <c r="A20" s="17">
        <v>18</v>
      </c>
      <c r="B20" s="3"/>
      <c r="C20" s="3"/>
      <c r="D20" s="3"/>
      <c r="E20" s="3"/>
      <c r="F20" s="3"/>
      <c r="G20" s="3"/>
      <c r="H20" s="3"/>
      <c r="I20" s="3" t="s">
        <v>89</v>
      </c>
      <c r="J20" s="3" t="s">
        <v>132</v>
      </c>
      <c r="K20" s="3"/>
      <c r="L20" s="3"/>
      <c r="M20" s="3"/>
      <c r="N20" s="3"/>
      <c r="O20" s="3" t="s">
        <v>90</v>
      </c>
      <c r="P20" s="20" t="s">
        <v>132</v>
      </c>
      <c r="Q20" s="3"/>
      <c r="R20" s="3"/>
      <c r="S20" s="3"/>
      <c r="T20" s="3"/>
      <c r="U20" s="3" t="s">
        <v>146</v>
      </c>
      <c r="V20" s="3" t="s">
        <v>131</v>
      </c>
      <c r="W20" s="3"/>
      <c r="X20" s="3"/>
      <c r="Y20" s="3"/>
      <c r="Z20" s="3"/>
      <c r="AA20" s="3"/>
      <c r="AB20" s="3"/>
      <c r="AC20" s="2"/>
    </row>
    <row r="21" spans="1:29" x14ac:dyDescent="0.2">
      <c r="A21" s="17">
        <v>19</v>
      </c>
      <c r="B21" s="3"/>
      <c r="C21" s="3"/>
      <c r="D21" s="3"/>
      <c r="E21" s="3"/>
      <c r="F21" s="3"/>
      <c r="G21" s="3"/>
      <c r="H21" s="3"/>
      <c r="I21" s="3" t="s">
        <v>91</v>
      </c>
      <c r="J21" s="3" t="s">
        <v>132</v>
      </c>
      <c r="K21" s="3"/>
      <c r="L21" s="3"/>
      <c r="M21" s="3"/>
      <c r="N21" s="3"/>
      <c r="O21" s="3" t="s">
        <v>92</v>
      </c>
      <c r="P21" s="20" t="s">
        <v>132</v>
      </c>
      <c r="Q21" s="3"/>
      <c r="R21" s="3"/>
      <c r="S21" s="3"/>
      <c r="T21" s="3"/>
      <c r="U21" s="3" t="s">
        <v>147</v>
      </c>
      <c r="V21" s="3" t="s">
        <v>131</v>
      </c>
      <c r="W21" s="3"/>
      <c r="X21" s="3"/>
      <c r="Y21" s="3"/>
      <c r="Z21" s="3"/>
      <c r="AA21" s="3"/>
      <c r="AB21" s="3"/>
      <c r="AC21" s="2"/>
    </row>
    <row r="22" spans="1:29" x14ac:dyDescent="0.2">
      <c r="A22" s="17">
        <v>20</v>
      </c>
      <c r="B22" s="3"/>
      <c r="C22" s="3"/>
      <c r="D22" s="3"/>
      <c r="E22" s="3"/>
      <c r="F22" s="3"/>
      <c r="G22" s="3"/>
      <c r="H22" s="3"/>
      <c r="I22" s="3" t="s">
        <v>93</v>
      </c>
      <c r="J22" s="3" t="s">
        <v>132</v>
      </c>
      <c r="K22" s="3"/>
      <c r="L22" s="3"/>
      <c r="M22" s="3"/>
      <c r="N22" s="3"/>
      <c r="O22" s="3" t="s">
        <v>94</v>
      </c>
      <c r="P22" s="20" t="s">
        <v>132</v>
      </c>
      <c r="Q22" s="3"/>
      <c r="R22" s="3"/>
      <c r="S22" s="3"/>
      <c r="T22" s="3"/>
      <c r="U22" s="3" t="s">
        <v>148</v>
      </c>
      <c r="V22" s="3" t="s">
        <v>131</v>
      </c>
      <c r="W22" s="3"/>
      <c r="X22" s="3"/>
      <c r="Y22" s="3"/>
      <c r="Z22" s="3"/>
      <c r="AA22" s="3"/>
      <c r="AB22" s="3"/>
      <c r="AC22" s="2"/>
    </row>
    <row r="23" spans="1:29" x14ac:dyDescent="0.2">
      <c r="A23" s="17">
        <v>21</v>
      </c>
      <c r="B23" s="3"/>
      <c r="C23" s="3"/>
      <c r="D23" s="3"/>
      <c r="E23" s="3"/>
      <c r="F23" s="3"/>
      <c r="G23" s="3"/>
      <c r="H23" s="3"/>
      <c r="I23" s="3" t="s">
        <v>95</v>
      </c>
      <c r="J23" s="3" t="s">
        <v>132</v>
      </c>
      <c r="K23" s="3"/>
      <c r="L23" s="3"/>
      <c r="M23" s="3"/>
      <c r="N23" s="3"/>
      <c r="O23" s="3" t="s">
        <v>96</v>
      </c>
      <c r="P23" s="20" t="s">
        <v>132</v>
      </c>
      <c r="Q23" s="3"/>
      <c r="R23" s="3"/>
      <c r="S23" s="3"/>
      <c r="T23" s="3"/>
      <c r="U23" s="3" t="s">
        <v>149</v>
      </c>
      <c r="V23" s="3" t="s">
        <v>131</v>
      </c>
      <c r="W23" s="3"/>
      <c r="X23" s="3"/>
      <c r="Y23" s="3"/>
      <c r="Z23" s="3"/>
      <c r="AA23" s="3"/>
      <c r="AB23" s="3"/>
      <c r="AC23" s="2"/>
    </row>
    <row r="24" spans="1:29" x14ac:dyDescent="0.2">
      <c r="A24" s="17">
        <v>22</v>
      </c>
      <c r="B24" s="3"/>
      <c r="C24" s="3"/>
      <c r="D24" s="3"/>
      <c r="E24" s="3"/>
      <c r="F24" s="3"/>
      <c r="G24" s="3"/>
      <c r="H24" s="3"/>
      <c r="I24" s="3" t="s">
        <v>97</v>
      </c>
      <c r="J24" s="3" t="s">
        <v>132</v>
      </c>
      <c r="K24" s="3"/>
      <c r="L24" s="3"/>
      <c r="M24" s="3"/>
      <c r="N24" s="3"/>
      <c r="O24" s="3" t="s">
        <v>98</v>
      </c>
      <c r="P24" s="20" t="s">
        <v>132</v>
      </c>
      <c r="Q24" s="3"/>
      <c r="R24" s="3"/>
      <c r="S24" s="3"/>
      <c r="T24" s="3"/>
      <c r="U24" s="3" t="s">
        <v>150</v>
      </c>
      <c r="V24" s="3" t="s">
        <v>131</v>
      </c>
      <c r="W24" s="3"/>
      <c r="X24" s="3"/>
      <c r="Y24" s="3"/>
      <c r="Z24" s="3"/>
      <c r="AA24" s="3"/>
      <c r="AB24" s="3"/>
      <c r="AC24" s="2"/>
    </row>
    <row r="25" spans="1:29" x14ac:dyDescent="0.2">
      <c r="A25" s="17">
        <v>23</v>
      </c>
      <c r="B25" s="3"/>
      <c r="C25" s="3"/>
      <c r="D25" s="3"/>
      <c r="E25" s="3"/>
      <c r="F25" s="3"/>
      <c r="G25" s="3"/>
      <c r="H25" s="3"/>
      <c r="I25" s="3" t="s">
        <v>99</v>
      </c>
      <c r="J25" s="3" t="s">
        <v>132</v>
      </c>
      <c r="K25" s="3"/>
      <c r="L25" s="3"/>
      <c r="M25" s="3"/>
      <c r="N25" s="3"/>
      <c r="O25" s="3" t="s">
        <v>100</v>
      </c>
      <c r="P25" s="20" t="s">
        <v>132</v>
      </c>
      <c r="Q25" s="3"/>
      <c r="R25" s="3"/>
      <c r="S25" s="3"/>
      <c r="T25" s="3"/>
      <c r="U25" s="3" t="s">
        <v>151</v>
      </c>
      <c r="V25" s="3" t="s">
        <v>131</v>
      </c>
      <c r="W25" s="3"/>
      <c r="X25" s="3"/>
      <c r="Y25" s="3"/>
      <c r="Z25" s="3"/>
      <c r="AA25" s="3"/>
      <c r="AB25" s="3"/>
      <c r="AC25" s="2"/>
    </row>
    <row r="26" spans="1:29" x14ac:dyDescent="0.2">
      <c r="A26" s="17">
        <v>24</v>
      </c>
      <c r="B26" s="3"/>
      <c r="C26" s="3"/>
      <c r="D26" s="3"/>
      <c r="E26" s="3"/>
      <c r="F26" s="3"/>
      <c r="G26" s="3"/>
      <c r="H26" s="3"/>
      <c r="I26" s="3" t="s">
        <v>101</v>
      </c>
      <c r="J26" s="3" t="s">
        <v>132</v>
      </c>
      <c r="K26" s="3"/>
      <c r="L26" s="3"/>
      <c r="M26" s="3"/>
      <c r="N26" s="3"/>
      <c r="O26" s="3" t="s">
        <v>102</v>
      </c>
      <c r="P26" s="20" t="s">
        <v>132</v>
      </c>
      <c r="Q26" s="3"/>
      <c r="R26" s="3"/>
      <c r="S26" s="3"/>
      <c r="T26" s="3"/>
      <c r="U26" s="3" t="s">
        <v>152</v>
      </c>
      <c r="V26" s="3" t="s">
        <v>131</v>
      </c>
      <c r="W26" s="3"/>
      <c r="X26" s="3"/>
      <c r="Y26" s="3"/>
      <c r="Z26" s="3"/>
      <c r="AA26" s="3"/>
      <c r="AB26" s="3"/>
      <c r="AC26" s="2"/>
    </row>
    <row r="27" spans="1:29" x14ac:dyDescent="0.2">
      <c r="A27" s="17">
        <v>25</v>
      </c>
      <c r="B27" s="3"/>
      <c r="C27" s="3"/>
      <c r="D27" s="3"/>
      <c r="E27" s="3"/>
      <c r="F27" s="3"/>
      <c r="G27" s="3"/>
      <c r="H27" s="3"/>
      <c r="I27" s="3"/>
      <c r="J27" s="3"/>
      <c r="K27" s="3"/>
      <c r="L27" s="3"/>
      <c r="M27" s="3"/>
      <c r="N27" s="3"/>
      <c r="O27" s="3"/>
      <c r="P27" s="20"/>
      <c r="Q27" s="3"/>
      <c r="R27" s="3"/>
      <c r="S27" s="3"/>
      <c r="T27" s="3"/>
      <c r="U27" s="3" t="s">
        <v>162</v>
      </c>
      <c r="V27" s="3" t="s">
        <v>131</v>
      </c>
      <c r="W27" s="3"/>
      <c r="X27" s="3"/>
      <c r="Y27" s="3"/>
      <c r="Z27" s="3"/>
      <c r="AA27" s="3"/>
      <c r="AB27" s="3"/>
      <c r="AC27" s="2"/>
    </row>
    <row r="28" spans="1:29" x14ac:dyDescent="0.2">
      <c r="A28" s="17">
        <v>26</v>
      </c>
      <c r="B28" s="3"/>
      <c r="C28" s="3"/>
      <c r="D28" s="3"/>
      <c r="E28" s="3"/>
      <c r="F28" s="3"/>
      <c r="G28" s="3"/>
      <c r="H28" s="3"/>
      <c r="I28" s="3"/>
      <c r="J28" s="3"/>
      <c r="K28" s="3"/>
      <c r="L28" s="3"/>
      <c r="M28" s="3"/>
      <c r="N28" s="3"/>
      <c r="O28" s="3"/>
      <c r="P28" s="20"/>
      <c r="Q28" s="3"/>
      <c r="R28" s="3"/>
      <c r="S28" s="3"/>
      <c r="T28" s="3"/>
      <c r="U28" s="3" t="s">
        <v>153</v>
      </c>
      <c r="V28" s="3" t="s">
        <v>131</v>
      </c>
      <c r="W28" s="3"/>
      <c r="X28" s="3"/>
      <c r="Y28" s="3"/>
      <c r="Z28" s="3"/>
      <c r="AA28" s="3"/>
      <c r="AB28" s="3"/>
      <c r="AC28" s="2"/>
    </row>
    <row r="29" spans="1:29" x14ac:dyDescent="0.2">
      <c r="A29" s="17">
        <v>27</v>
      </c>
      <c r="B29" s="3"/>
      <c r="C29" s="3"/>
      <c r="D29" s="3"/>
      <c r="E29" s="3"/>
      <c r="F29" s="3"/>
      <c r="G29" s="3"/>
      <c r="H29" s="3"/>
      <c r="I29" s="3"/>
      <c r="J29" s="3"/>
      <c r="K29" s="3"/>
      <c r="L29" s="3"/>
      <c r="M29" s="3"/>
      <c r="N29" s="3"/>
      <c r="O29" s="3"/>
      <c r="P29" s="20"/>
      <c r="Q29" s="3"/>
      <c r="R29" s="3"/>
      <c r="S29" s="3"/>
      <c r="T29" s="3"/>
      <c r="U29" s="3" t="s">
        <v>154</v>
      </c>
      <c r="V29" s="3" t="s">
        <v>132</v>
      </c>
      <c r="W29" s="3"/>
      <c r="X29" s="3"/>
      <c r="Y29" s="3"/>
      <c r="Z29" s="3"/>
      <c r="AA29" s="3"/>
      <c r="AB29" s="3"/>
      <c r="AC29" s="2"/>
    </row>
    <row r="30" spans="1:29" x14ac:dyDescent="0.2">
      <c r="A30" s="17">
        <v>28</v>
      </c>
      <c r="B30" s="3"/>
      <c r="C30" s="3"/>
      <c r="D30" s="3"/>
      <c r="E30" s="3"/>
      <c r="F30" s="3"/>
      <c r="G30" s="3"/>
      <c r="H30" s="3"/>
      <c r="I30" s="3"/>
      <c r="J30" s="3"/>
      <c r="K30" s="3"/>
      <c r="L30" s="3"/>
      <c r="M30" s="3"/>
      <c r="N30" s="3"/>
      <c r="O30" s="3"/>
      <c r="P30" s="20"/>
      <c r="Q30" s="3"/>
      <c r="R30" s="3"/>
      <c r="S30" s="3"/>
      <c r="T30" s="3"/>
      <c r="U30" s="3" t="s">
        <v>155</v>
      </c>
      <c r="V30" s="3" t="s">
        <v>132</v>
      </c>
      <c r="W30" s="3"/>
      <c r="X30" s="3"/>
      <c r="Y30" s="3"/>
      <c r="Z30" s="3"/>
      <c r="AA30" s="3"/>
      <c r="AB30" s="3"/>
      <c r="AC30" s="2"/>
    </row>
    <row r="31" spans="1:29" x14ac:dyDescent="0.2">
      <c r="A31" s="17">
        <v>29</v>
      </c>
      <c r="B31" s="3"/>
      <c r="C31" s="3"/>
      <c r="D31" s="3"/>
      <c r="E31" s="3"/>
      <c r="F31" s="3"/>
      <c r="G31" s="3"/>
      <c r="H31" s="3"/>
      <c r="I31" s="3"/>
      <c r="J31" s="3"/>
      <c r="K31" s="3"/>
      <c r="L31" s="3"/>
      <c r="M31" s="3"/>
      <c r="N31" s="3"/>
      <c r="O31" s="3"/>
      <c r="P31" s="20"/>
      <c r="Q31" s="3"/>
      <c r="R31" s="3"/>
      <c r="S31" s="3"/>
      <c r="T31" s="3"/>
      <c r="U31" s="3" t="s">
        <v>156</v>
      </c>
      <c r="V31" s="3" t="s">
        <v>131</v>
      </c>
      <c r="W31" s="3"/>
      <c r="X31" s="3"/>
      <c r="Y31" s="3"/>
      <c r="Z31" s="3"/>
      <c r="AA31" s="3"/>
      <c r="AB31" s="3"/>
      <c r="AC31" s="2"/>
    </row>
    <row r="32" spans="1:29" x14ac:dyDescent="0.2">
      <c r="A32" s="17">
        <v>30</v>
      </c>
      <c r="B32" s="3"/>
      <c r="C32" s="3"/>
      <c r="D32" s="3"/>
      <c r="E32" s="3"/>
      <c r="F32" s="3"/>
      <c r="G32" s="3"/>
      <c r="H32" s="3"/>
      <c r="I32" s="3"/>
      <c r="J32" s="3"/>
      <c r="K32" s="3"/>
      <c r="L32" s="3"/>
      <c r="M32" s="3"/>
      <c r="N32" s="3"/>
      <c r="O32" s="3"/>
      <c r="P32" s="20"/>
      <c r="Q32" s="3"/>
      <c r="R32" s="3"/>
      <c r="S32" s="3"/>
      <c r="T32" s="3"/>
      <c r="U32" s="3" t="s">
        <v>157</v>
      </c>
      <c r="V32" s="3" t="s">
        <v>131</v>
      </c>
      <c r="W32" s="3"/>
      <c r="X32" s="3"/>
      <c r="Y32" s="3"/>
      <c r="Z32" s="3"/>
      <c r="AA32" s="3"/>
      <c r="AB32" s="3"/>
      <c r="AC32" s="2"/>
    </row>
    <row r="33" spans="1:29" x14ac:dyDescent="0.2">
      <c r="A33" s="17">
        <v>31</v>
      </c>
      <c r="B33" s="3"/>
      <c r="C33" s="3"/>
      <c r="D33" s="3"/>
      <c r="E33" s="3"/>
      <c r="F33" s="3"/>
      <c r="G33" s="3"/>
      <c r="H33" s="3"/>
      <c r="I33" s="3"/>
      <c r="J33" s="3"/>
      <c r="K33" s="3"/>
      <c r="L33" s="3"/>
      <c r="M33" s="3"/>
      <c r="N33" s="3"/>
      <c r="O33" s="3"/>
      <c r="P33" s="20"/>
      <c r="Q33" s="3"/>
      <c r="R33" s="3"/>
      <c r="S33" s="3"/>
      <c r="T33" s="3"/>
      <c r="U33" s="3" t="s">
        <v>158</v>
      </c>
      <c r="V33" s="3" t="s">
        <v>131</v>
      </c>
      <c r="W33" s="3"/>
      <c r="X33" s="3"/>
      <c r="Y33" s="3"/>
      <c r="Z33" s="3"/>
      <c r="AA33" s="3"/>
      <c r="AB33" s="3"/>
      <c r="AC33" s="2"/>
    </row>
    <row r="34" spans="1:29" x14ac:dyDescent="0.2">
      <c r="A34" s="17">
        <v>32</v>
      </c>
      <c r="B34" s="3"/>
      <c r="C34" s="3"/>
      <c r="D34" s="3"/>
      <c r="E34" s="3"/>
      <c r="F34" s="3"/>
      <c r="G34" s="3"/>
      <c r="H34" s="3"/>
      <c r="I34" s="3"/>
      <c r="J34" s="3"/>
      <c r="K34" s="3"/>
      <c r="L34" s="3"/>
      <c r="M34" s="3"/>
      <c r="N34" s="3"/>
      <c r="O34" s="3"/>
      <c r="P34" s="20"/>
      <c r="Q34" s="3"/>
      <c r="R34" s="3"/>
      <c r="S34" s="3"/>
      <c r="T34" s="3"/>
      <c r="U34" s="3" t="s">
        <v>159</v>
      </c>
      <c r="V34" s="3" t="s">
        <v>131</v>
      </c>
      <c r="W34" s="3"/>
      <c r="X34" s="3"/>
      <c r="Y34" s="3"/>
      <c r="Z34" s="3"/>
      <c r="AA34" s="3"/>
      <c r="AB34" s="3"/>
      <c r="AC34" s="2"/>
    </row>
    <row r="35" spans="1:29" x14ac:dyDescent="0.2">
      <c r="A35" s="17">
        <v>33</v>
      </c>
      <c r="B35" s="3"/>
      <c r="C35" s="3"/>
      <c r="D35" s="3"/>
      <c r="E35" s="3"/>
      <c r="F35" s="3"/>
      <c r="G35" s="3"/>
      <c r="H35" s="3"/>
      <c r="I35" s="3"/>
      <c r="J35" s="3"/>
      <c r="K35" s="3"/>
      <c r="L35" s="3"/>
      <c r="M35" s="3"/>
      <c r="N35" s="3"/>
      <c r="O35" s="3"/>
      <c r="P35" s="20"/>
      <c r="Q35" s="3"/>
      <c r="R35" s="3"/>
      <c r="S35" s="3"/>
      <c r="T35" s="3"/>
      <c r="U35" s="3" t="s">
        <v>160</v>
      </c>
      <c r="V35" s="3" t="s">
        <v>131</v>
      </c>
      <c r="W35" s="3"/>
      <c r="X35" s="3"/>
      <c r="Y35" s="3"/>
      <c r="Z35" s="3"/>
      <c r="AA35" s="3"/>
      <c r="AB35" s="3"/>
      <c r="AC35" s="2"/>
    </row>
    <row r="36" spans="1:29" x14ac:dyDescent="0.2">
      <c r="A36" s="17">
        <v>34</v>
      </c>
      <c r="B36" s="3"/>
      <c r="C36" s="3"/>
      <c r="D36" s="3"/>
      <c r="E36" s="3"/>
      <c r="F36" s="3"/>
      <c r="G36" s="3"/>
      <c r="H36" s="3"/>
      <c r="I36" s="3"/>
      <c r="J36" s="3"/>
      <c r="K36" s="3"/>
      <c r="L36" s="3"/>
      <c r="M36" s="3"/>
      <c r="N36" s="3"/>
      <c r="O36" s="3"/>
      <c r="P36" s="20"/>
      <c r="Q36" s="3"/>
      <c r="R36" s="3"/>
      <c r="S36" s="3"/>
      <c r="T36" s="3"/>
      <c r="U36" s="3" t="s">
        <v>238</v>
      </c>
      <c r="V36" s="3"/>
      <c r="W36" s="3"/>
      <c r="X36" s="3"/>
      <c r="Y36" s="3"/>
      <c r="Z36" s="3"/>
      <c r="AA36" s="3"/>
      <c r="AB36" s="3"/>
      <c r="AC36" s="2"/>
    </row>
    <row r="37" spans="1:29" x14ac:dyDescent="0.2">
      <c r="A37" s="17">
        <v>35</v>
      </c>
      <c r="B37" s="3"/>
      <c r="C37" s="3"/>
      <c r="D37" s="3"/>
      <c r="E37" s="3"/>
      <c r="F37" s="3"/>
      <c r="G37" s="3"/>
      <c r="H37" s="3"/>
      <c r="I37" s="3"/>
      <c r="J37" s="3"/>
      <c r="K37" s="3"/>
      <c r="L37" s="3"/>
      <c r="M37" s="3"/>
      <c r="N37" s="3"/>
      <c r="O37" s="3"/>
      <c r="P37" s="20"/>
      <c r="Q37" s="3"/>
      <c r="R37" s="3"/>
      <c r="S37" s="3"/>
      <c r="T37" s="3"/>
      <c r="U37" s="3"/>
      <c r="V37" s="3"/>
      <c r="W37" s="3"/>
      <c r="X37" s="3"/>
      <c r="Y37" s="3"/>
      <c r="Z37" s="3"/>
      <c r="AA37" s="3"/>
      <c r="AB37" s="3"/>
      <c r="AC37" s="2"/>
    </row>
    <row r="38" spans="1:29" x14ac:dyDescent="0.2">
      <c r="A38" s="17">
        <v>36</v>
      </c>
      <c r="B38" s="3"/>
      <c r="C38" s="3"/>
      <c r="D38" s="3"/>
      <c r="E38" s="3"/>
      <c r="F38" s="3"/>
      <c r="G38" s="3"/>
      <c r="H38" s="3"/>
      <c r="I38" s="3"/>
      <c r="J38" s="3"/>
      <c r="K38" s="3"/>
      <c r="L38" s="3"/>
      <c r="M38" s="3"/>
      <c r="N38" s="3"/>
      <c r="O38" s="3"/>
      <c r="P38" s="20"/>
      <c r="Q38" s="3"/>
      <c r="R38" s="3"/>
      <c r="S38" s="3"/>
      <c r="T38" s="3"/>
      <c r="U38" s="3"/>
      <c r="V38" s="3"/>
      <c r="W38" s="3"/>
      <c r="X38" s="3"/>
      <c r="Y38" s="3"/>
      <c r="Z38" s="3"/>
      <c r="AA38" s="3"/>
      <c r="AB38" s="3"/>
      <c r="AC38" s="2"/>
    </row>
    <row r="39" spans="1:29" x14ac:dyDescent="0.2">
      <c r="A39" s="17"/>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sheetData>
  <mergeCells count="9">
    <mergeCell ref="T1:U1"/>
    <mergeCell ref="W1:X1"/>
    <mergeCell ref="Z1:AA1"/>
    <mergeCell ref="B1:C1"/>
    <mergeCell ref="E1:F1"/>
    <mergeCell ref="H1:I1"/>
    <mergeCell ref="K1:L1"/>
    <mergeCell ref="N1:O1"/>
    <mergeCell ref="Q1:R1"/>
  </mergeCells>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ACCUEIL</vt:lpstr>
      <vt:lpstr>TPSTOUR</vt:lpstr>
      <vt:lpstr>ENREGISTRER</vt:lpstr>
      <vt:lpstr>REFERENTIELS</vt:lpstr>
      <vt:lpstr>DEBUT</vt:lpstr>
      <vt:lpstr>APPEL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Mickaël DA COSTA</dc:creator>
  <cp:lastModifiedBy>Mickaël DA COSTA</cp:lastModifiedBy>
  <dcterms:created xsi:type="dcterms:W3CDTF">2016-01-18T10:06:06Z</dcterms:created>
  <dcterms:modified xsi:type="dcterms:W3CDTF">2018-01-26T13:24:15Z</dcterms:modified>
</cp:coreProperties>
</file>