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C:\Users\BACHELETssd\Desktop\"/>
    </mc:Choice>
  </mc:AlternateContent>
  <workbookProtection workbookAlgorithmName="SHA-512" workbookHashValue="QTVno3Mw2yyq4wsVC8eLyT8sJScQIUmxDAlgyxLQxTWPHQNImVxlp/CxAbcre0wPOvtbjnR68RRtOTr0Iw3/kA==" workbookSaltValue="cc1nVAvCeE89XWMnGFSp+g==" workbookSpinCount="100000" lockStructure="1"/>
  <bookViews>
    <workbookView xWindow="0" yWindow="0" windowWidth="28800" windowHeight="12435" tabRatio="889"/>
  </bookViews>
  <sheets>
    <sheet name="Choix de Format de course" sheetId="6" r:id="rId1"/>
    <sheet name="gestion de CO avec Balises" sheetId="1" r:id="rId2"/>
    <sheet name="gestion de course tradi" sheetId="7" r:id="rId3"/>
    <sheet name="Gestion CO parcours" sheetId="9" r:id="rId4"/>
    <sheet name="Gestion CO cartes" sheetId="8" r:id="rId5"/>
    <sheet name="note rythmeFormat1et2" sheetId="3" r:id="rId6"/>
    <sheet name="note nbre erreursformat1et2" sheetId="4" r:id="rId7"/>
    <sheet name="note  balises cherchéesFormat12" sheetId="5" r:id="rId8"/>
    <sheet name="note parcourscherchésformat3et4" sheetId="13" r:id="rId9"/>
    <sheet name="liste d'élèves" sheetId="10" r:id="rId10"/>
    <sheet name="validation de données" sheetId="2" r:id="rId11"/>
    <sheet name="Baremes 1" sheetId="11" r:id="rId12"/>
    <sheet name="Bareme 2" sheetId="12" r:id="rId13"/>
  </sheets>
  <definedNames>
    <definedName name="erreurbalise">'validation de données'!#REF!</definedName>
    <definedName name="erreursbalises">'validation de données'!$B$1:$B$3</definedName>
    <definedName name="listeeleves">'liste d''élèves'!$A$4:$A$37</definedName>
    <definedName name="nbreerreur">'validation de données'!$F$2:$F$13</definedName>
    <definedName name="nbreerreurpc">'validation de données'!$H$2:$H$6</definedName>
    <definedName name="nbreerreurpc1">'validation de données'!$H$1:$H$6</definedName>
    <definedName name="tempsdecimal">'validation de données'!$D$2</definedName>
    <definedName name="_xlnm.Print_Area" localSheetId="0">'Choix de Format de course'!$A$1:$H$45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18" i="1" l="1"/>
  <c r="D4" i="7" l="1"/>
  <c r="E4" i="1" l="1"/>
  <c r="I5" i="1"/>
  <c r="E14" i="1"/>
  <c r="E5" i="1"/>
  <c r="BE13" i="1"/>
  <c r="AZ27" i="1" l="1"/>
  <c r="BB4" i="1" l="1"/>
  <c r="AR37" i="8" l="1"/>
  <c r="AS37" i="8" s="1"/>
  <c r="AN37" i="8"/>
  <c r="AM37" i="8"/>
  <c r="AK37" i="8"/>
  <c r="AH37" i="8"/>
  <c r="AE37" i="8"/>
  <c r="AB37" i="8"/>
  <c r="Y37" i="8"/>
  <c r="V37" i="8"/>
  <c r="S37" i="8"/>
  <c r="P37" i="8"/>
  <c r="M37" i="8"/>
  <c r="J37" i="8"/>
  <c r="G37" i="8"/>
  <c r="D37" i="8"/>
  <c r="AO37" i="8" s="1"/>
  <c r="AP37" i="8" s="1"/>
  <c r="AQ37" i="8" s="1"/>
  <c r="AS36" i="8"/>
  <c r="AR36" i="8"/>
  <c r="AN36" i="8"/>
  <c r="AV36" i="8" s="1"/>
  <c r="AW36" i="8" s="1"/>
  <c r="AM36" i="8"/>
  <c r="AK36" i="8"/>
  <c r="AH36" i="8"/>
  <c r="AE36" i="8"/>
  <c r="AB36" i="8"/>
  <c r="Y36" i="8"/>
  <c r="V36" i="8"/>
  <c r="S36" i="8"/>
  <c r="P36" i="8"/>
  <c r="M36" i="8"/>
  <c r="J36" i="8"/>
  <c r="AO36" i="8" s="1"/>
  <c r="AP36" i="8" s="1"/>
  <c r="AQ36" i="8" s="1"/>
  <c r="G36" i="8"/>
  <c r="D36" i="8"/>
  <c r="AS35" i="8"/>
  <c r="AR35" i="8"/>
  <c r="AN35" i="8"/>
  <c r="AM35" i="8"/>
  <c r="AK35" i="8"/>
  <c r="AH35" i="8"/>
  <c r="AE35" i="8"/>
  <c r="AB35" i="8"/>
  <c r="Y35" i="8"/>
  <c r="V35" i="8"/>
  <c r="S35" i="8"/>
  <c r="P35" i="8"/>
  <c r="M35" i="8"/>
  <c r="J35" i="8"/>
  <c r="AO35" i="8" s="1"/>
  <c r="AP35" i="8" s="1"/>
  <c r="AQ35" i="8" s="1"/>
  <c r="G35" i="8"/>
  <c r="D35" i="8"/>
  <c r="AS34" i="8"/>
  <c r="AR34" i="8"/>
  <c r="AM34" i="8"/>
  <c r="AN34" i="8" s="1"/>
  <c r="AK34" i="8"/>
  <c r="AH34" i="8"/>
  <c r="AE34" i="8"/>
  <c r="AB34" i="8"/>
  <c r="Y34" i="8"/>
  <c r="V34" i="8"/>
  <c r="S34" i="8"/>
  <c r="P34" i="8"/>
  <c r="M34" i="8"/>
  <c r="J34" i="8"/>
  <c r="G34" i="8"/>
  <c r="D34" i="8"/>
  <c r="AO34" i="8" s="1"/>
  <c r="AP34" i="8" s="1"/>
  <c r="AQ34" i="8" s="1"/>
  <c r="AR33" i="8"/>
  <c r="AS33" i="8" s="1"/>
  <c r="AN33" i="8"/>
  <c r="AM33" i="8"/>
  <c r="AK33" i="8"/>
  <c r="AH33" i="8"/>
  <c r="AE33" i="8"/>
  <c r="AB33" i="8"/>
  <c r="Y33" i="8"/>
  <c r="V33" i="8"/>
  <c r="S33" i="8"/>
  <c r="P33" i="8"/>
  <c r="M33" i="8"/>
  <c r="J33" i="8"/>
  <c r="G33" i="8"/>
  <c r="D33" i="8"/>
  <c r="AS32" i="8"/>
  <c r="AR32" i="8"/>
  <c r="AN32" i="8"/>
  <c r="AV32" i="8" s="1"/>
  <c r="AW32" i="8" s="1"/>
  <c r="AM32" i="8"/>
  <c r="AK32" i="8"/>
  <c r="AH32" i="8"/>
  <c r="AE32" i="8"/>
  <c r="AB32" i="8"/>
  <c r="Y32" i="8"/>
  <c r="V32" i="8"/>
  <c r="S32" i="8"/>
  <c r="P32" i="8"/>
  <c r="M32" i="8"/>
  <c r="J32" i="8"/>
  <c r="AO32" i="8" s="1"/>
  <c r="AP32" i="8" s="1"/>
  <c r="AQ32" i="8" s="1"/>
  <c r="G32" i="8"/>
  <c r="D32" i="8"/>
  <c r="AS31" i="8"/>
  <c r="AR31" i="8"/>
  <c r="AN31" i="8"/>
  <c r="AM31" i="8"/>
  <c r="AK31" i="8"/>
  <c r="AH31" i="8"/>
  <c r="AE31" i="8"/>
  <c r="AB31" i="8"/>
  <c r="Y31" i="8"/>
  <c r="V31" i="8"/>
  <c r="S31" i="8"/>
  <c r="P31" i="8"/>
  <c r="M31" i="8"/>
  <c r="J31" i="8"/>
  <c r="AO31" i="8" s="1"/>
  <c r="AP31" i="8" s="1"/>
  <c r="AQ31" i="8" s="1"/>
  <c r="G31" i="8"/>
  <c r="D31" i="8"/>
  <c r="AS30" i="8"/>
  <c r="AR30" i="8"/>
  <c r="AM30" i="8"/>
  <c r="AN30" i="8" s="1"/>
  <c r="AK30" i="8"/>
  <c r="AH30" i="8"/>
  <c r="AE30" i="8"/>
  <c r="AB30" i="8"/>
  <c r="Y30" i="8"/>
  <c r="V30" i="8"/>
  <c r="S30" i="8"/>
  <c r="P30" i="8"/>
  <c r="M30" i="8"/>
  <c r="J30" i="8"/>
  <c r="G30" i="8"/>
  <c r="D30" i="8"/>
  <c r="AO30" i="8" s="1"/>
  <c r="AP30" i="8" s="1"/>
  <c r="AQ30" i="8" s="1"/>
  <c r="AR29" i="8"/>
  <c r="AS29" i="8" s="1"/>
  <c r="AN29" i="8"/>
  <c r="AM29" i="8"/>
  <c r="AK29" i="8"/>
  <c r="AH29" i="8"/>
  <c r="AE29" i="8"/>
  <c r="AB29" i="8"/>
  <c r="Y29" i="8"/>
  <c r="V29" i="8"/>
  <c r="S29" i="8"/>
  <c r="P29" i="8"/>
  <c r="M29" i="8"/>
  <c r="J29" i="8"/>
  <c r="G29" i="8"/>
  <c r="D29" i="8"/>
  <c r="AO29" i="8" s="1"/>
  <c r="AP29" i="8" s="1"/>
  <c r="AQ29" i="8" s="1"/>
  <c r="AS28" i="8"/>
  <c r="AR28" i="8"/>
  <c r="AM28" i="8"/>
  <c r="AN28" i="8" s="1"/>
  <c r="AK28" i="8"/>
  <c r="AH28" i="8"/>
  <c r="AE28" i="8"/>
  <c r="AB28" i="8"/>
  <c r="Y28" i="8"/>
  <c r="V28" i="8"/>
  <c r="S28" i="8"/>
  <c r="P28" i="8"/>
  <c r="M28" i="8"/>
  <c r="J28" i="8"/>
  <c r="AO28" i="8" s="1"/>
  <c r="AP28" i="8" s="1"/>
  <c r="AQ28" i="8" s="1"/>
  <c r="G28" i="8"/>
  <c r="D28" i="8"/>
  <c r="AR27" i="8"/>
  <c r="AS27" i="8" s="1"/>
  <c r="AN27" i="8"/>
  <c r="AM27" i="8"/>
  <c r="AK27" i="8"/>
  <c r="AH27" i="8"/>
  <c r="AE27" i="8"/>
  <c r="AB27" i="8"/>
  <c r="Y27" i="8"/>
  <c r="V27" i="8"/>
  <c r="S27" i="8"/>
  <c r="P27" i="8"/>
  <c r="M27" i="8"/>
  <c r="J27" i="8"/>
  <c r="G27" i="8"/>
  <c r="AO27" i="8" s="1"/>
  <c r="AP27" i="8" s="1"/>
  <c r="AQ27" i="8" s="1"/>
  <c r="AV27" i="8" s="1"/>
  <c r="AW27" i="8" s="1"/>
  <c r="D27" i="8"/>
  <c r="AS26" i="8"/>
  <c r="AR26" i="8"/>
  <c r="AM26" i="8"/>
  <c r="AN26" i="8" s="1"/>
  <c r="AK26" i="8"/>
  <c r="AH26" i="8"/>
  <c r="AE26" i="8"/>
  <c r="AB26" i="8"/>
  <c r="Y26" i="8"/>
  <c r="V26" i="8"/>
  <c r="S26" i="8"/>
  <c r="P26" i="8"/>
  <c r="M26" i="8"/>
  <c r="J26" i="8"/>
  <c r="G26" i="8"/>
  <c r="D26" i="8"/>
  <c r="AO26" i="8" s="1"/>
  <c r="AP26" i="8" s="1"/>
  <c r="AQ26" i="8" s="1"/>
  <c r="AR25" i="8"/>
  <c r="AS25" i="8" s="1"/>
  <c r="AN25" i="8"/>
  <c r="AM25" i="8"/>
  <c r="AK25" i="8"/>
  <c r="AH25" i="8"/>
  <c r="AE25" i="8"/>
  <c r="AB25" i="8"/>
  <c r="Y25" i="8"/>
  <c r="V25" i="8"/>
  <c r="S25" i="8"/>
  <c r="P25" i="8"/>
  <c r="M25" i="8"/>
  <c r="J25" i="8"/>
  <c r="G25" i="8"/>
  <c r="D25" i="8"/>
  <c r="AO25" i="8" s="1"/>
  <c r="AP25" i="8" s="1"/>
  <c r="AQ25" i="8" s="1"/>
  <c r="AS24" i="8"/>
  <c r="AR24" i="8"/>
  <c r="AM24" i="8"/>
  <c r="AN24" i="8" s="1"/>
  <c r="AK24" i="8"/>
  <c r="AH24" i="8"/>
  <c r="AE24" i="8"/>
  <c r="AB24" i="8"/>
  <c r="Y24" i="8"/>
  <c r="V24" i="8"/>
  <c r="S24" i="8"/>
  <c r="P24" i="8"/>
  <c r="M24" i="8"/>
  <c r="J24" i="8"/>
  <c r="G24" i="8"/>
  <c r="D24" i="8"/>
  <c r="AR23" i="8"/>
  <c r="AS23" i="8" s="1"/>
  <c r="AN23" i="8"/>
  <c r="AM23" i="8"/>
  <c r="AK23" i="8"/>
  <c r="AH23" i="8"/>
  <c r="AE23" i="8"/>
  <c r="AB23" i="8"/>
  <c r="Y23" i="8"/>
  <c r="V23" i="8"/>
  <c r="S23" i="8"/>
  <c r="P23" i="8"/>
  <c r="M23" i="8"/>
  <c r="J23" i="8"/>
  <c r="G23" i="8"/>
  <c r="AO23" i="8" s="1"/>
  <c r="AP23" i="8" s="1"/>
  <c r="AQ23" i="8" s="1"/>
  <c r="AV23" i="8" s="1"/>
  <c r="AW23" i="8" s="1"/>
  <c r="D23" i="8"/>
  <c r="AS22" i="8"/>
  <c r="AR22" i="8"/>
  <c r="AM22" i="8"/>
  <c r="AN22" i="8" s="1"/>
  <c r="AK22" i="8"/>
  <c r="AH22" i="8"/>
  <c r="AE22" i="8"/>
  <c r="AB22" i="8"/>
  <c r="Y22" i="8"/>
  <c r="V22" i="8"/>
  <c r="S22" i="8"/>
  <c r="P22" i="8"/>
  <c r="M22" i="8"/>
  <c r="J22" i="8"/>
  <c r="G22" i="8"/>
  <c r="D22" i="8"/>
  <c r="AO22" i="8" s="1"/>
  <c r="AP22" i="8" s="1"/>
  <c r="AQ22" i="8" s="1"/>
  <c r="AR21" i="8"/>
  <c r="AS21" i="8" s="1"/>
  <c r="AN21" i="8"/>
  <c r="AM21" i="8"/>
  <c r="AK21" i="8"/>
  <c r="AH21" i="8"/>
  <c r="AE21" i="8"/>
  <c r="AB21" i="8"/>
  <c r="Y21" i="8"/>
  <c r="V21" i="8"/>
  <c r="S21" i="8"/>
  <c r="P21" i="8"/>
  <c r="M21" i="8"/>
  <c r="J21" i="8"/>
  <c r="G21" i="8"/>
  <c r="D21" i="8"/>
  <c r="AO21" i="8" s="1"/>
  <c r="AP21" i="8" s="1"/>
  <c r="AQ21" i="8" s="1"/>
  <c r="AS20" i="8"/>
  <c r="AR20" i="8"/>
  <c r="AM20" i="8"/>
  <c r="AN20" i="8" s="1"/>
  <c r="AK20" i="8"/>
  <c r="AH20" i="8"/>
  <c r="AE20" i="8"/>
  <c r="AB20" i="8"/>
  <c r="Y20" i="8"/>
  <c r="V20" i="8"/>
  <c r="S20" i="8"/>
  <c r="P20" i="8"/>
  <c r="M20" i="8"/>
  <c r="J20" i="8"/>
  <c r="AO20" i="8" s="1"/>
  <c r="AP20" i="8" s="1"/>
  <c r="AQ20" i="8" s="1"/>
  <c r="G20" i="8"/>
  <c r="D20" i="8"/>
  <c r="AR19" i="8"/>
  <c r="AS19" i="8" s="1"/>
  <c r="AN19" i="8"/>
  <c r="AM19" i="8"/>
  <c r="AK19" i="8"/>
  <c r="AH19" i="8"/>
  <c r="AE19" i="8"/>
  <c r="AB19" i="8"/>
  <c r="Y19" i="8"/>
  <c r="V19" i="8"/>
  <c r="S19" i="8"/>
  <c r="P19" i="8"/>
  <c r="M19" i="8"/>
  <c r="J19" i="8"/>
  <c r="G19" i="8"/>
  <c r="AO19" i="8" s="1"/>
  <c r="AP19" i="8" s="1"/>
  <c r="AQ19" i="8" s="1"/>
  <c r="D19" i="8"/>
  <c r="AS18" i="8"/>
  <c r="AR18" i="8"/>
  <c r="AM18" i="8"/>
  <c r="AN18" i="8" s="1"/>
  <c r="AK18" i="8"/>
  <c r="AH18" i="8"/>
  <c r="AE18" i="8"/>
  <c r="AB18" i="8"/>
  <c r="Y18" i="8"/>
  <c r="V18" i="8"/>
  <c r="S18" i="8"/>
  <c r="P18" i="8"/>
  <c r="M18" i="8"/>
  <c r="J18" i="8"/>
  <c r="G18" i="8"/>
  <c r="D18" i="8"/>
  <c r="AR17" i="8"/>
  <c r="AS17" i="8" s="1"/>
  <c r="AN17" i="8"/>
  <c r="AM17" i="8"/>
  <c r="AK17" i="8"/>
  <c r="AH17" i="8"/>
  <c r="AE17" i="8"/>
  <c r="AB17" i="8"/>
  <c r="Y17" i="8"/>
  <c r="V17" i="8"/>
  <c r="S17" i="8"/>
  <c r="P17" i="8"/>
  <c r="M17" i="8"/>
  <c r="J17" i="8"/>
  <c r="G17" i="8"/>
  <c r="D17" i="8"/>
  <c r="AO17" i="8" s="1"/>
  <c r="AP17" i="8" s="1"/>
  <c r="AQ17" i="8" s="1"/>
  <c r="AS16" i="8"/>
  <c r="AR16" i="8"/>
  <c r="AO16" i="8"/>
  <c r="AP16" i="8" s="1"/>
  <c r="AQ16" i="8" s="1"/>
  <c r="AM16" i="8"/>
  <c r="AN16" i="8" s="1"/>
  <c r="AK16" i="8"/>
  <c r="AH16" i="8"/>
  <c r="AE16" i="8"/>
  <c r="AB16" i="8"/>
  <c r="Y16" i="8"/>
  <c r="V16" i="8"/>
  <c r="S16" i="8"/>
  <c r="P16" i="8"/>
  <c r="M16" i="8"/>
  <c r="J16" i="8"/>
  <c r="G16" i="8"/>
  <c r="D16" i="8"/>
  <c r="AR15" i="8"/>
  <c r="AS15" i="8" s="1"/>
  <c r="AN15" i="8"/>
  <c r="AM15" i="8"/>
  <c r="AK15" i="8"/>
  <c r="AH15" i="8"/>
  <c r="AE15" i="8"/>
  <c r="AB15" i="8"/>
  <c r="Y15" i="8"/>
  <c r="V15" i="8"/>
  <c r="S15" i="8"/>
  <c r="P15" i="8"/>
  <c r="M15" i="8"/>
  <c r="J15" i="8"/>
  <c r="G15" i="8"/>
  <c r="AO15" i="8" s="1"/>
  <c r="AP15" i="8" s="1"/>
  <c r="AQ15" i="8" s="1"/>
  <c r="AV15" i="8" s="1"/>
  <c r="AW15" i="8" s="1"/>
  <c r="D15" i="8"/>
  <c r="AS14" i="8"/>
  <c r="AR14" i="8"/>
  <c r="AQ14" i="8"/>
  <c r="AM14" i="8"/>
  <c r="AN14" i="8" s="1"/>
  <c r="AK14" i="8"/>
  <c r="AH14" i="8"/>
  <c r="AE14" i="8"/>
  <c r="AB14" i="8"/>
  <c r="Y14" i="8"/>
  <c r="V14" i="8"/>
  <c r="S14" i="8"/>
  <c r="P14" i="8"/>
  <c r="M14" i="8"/>
  <c r="J14" i="8"/>
  <c r="G14" i="8"/>
  <c r="D14" i="8"/>
  <c r="AO14" i="8" s="1"/>
  <c r="AP14" i="8" s="1"/>
  <c r="AR13" i="8"/>
  <c r="AS13" i="8" s="1"/>
  <c r="AN13" i="8"/>
  <c r="AM13" i="8"/>
  <c r="AK13" i="8"/>
  <c r="AH13" i="8"/>
  <c r="AE13" i="8"/>
  <c r="AB13" i="8"/>
  <c r="Y13" i="8"/>
  <c r="V13" i="8"/>
  <c r="S13" i="8"/>
  <c r="P13" i="8"/>
  <c r="M13" i="8"/>
  <c r="J13" i="8"/>
  <c r="G13" i="8"/>
  <c r="D13" i="8"/>
  <c r="AO13" i="8" s="1"/>
  <c r="AP13" i="8" s="1"/>
  <c r="AQ13" i="8" s="1"/>
  <c r="AS12" i="8"/>
  <c r="AR12" i="8"/>
  <c r="AO12" i="8"/>
  <c r="AP12" i="8" s="1"/>
  <c r="AQ12" i="8" s="1"/>
  <c r="AM12" i="8"/>
  <c r="AN12" i="8" s="1"/>
  <c r="AV12" i="8" s="1"/>
  <c r="AW12" i="8" s="1"/>
  <c r="AK12" i="8"/>
  <c r="AH12" i="8"/>
  <c r="AE12" i="8"/>
  <c r="AB12" i="8"/>
  <c r="Y12" i="8"/>
  <c r="V12" i="8"/>
  <c r="S12" i="8"/>
  <c r="P12" i="8"/>
  <c r="M12" i="8"/>
  <c r="J12" i="8"/>
  <c r="G12" i="8"/>
  <c r="D12" i="8"/>
  <c r="AR11" i="8"/>
  <c r="AS11" i="8" s="1"/>
  <c r="AN11" i="8"/>
  <c r="AM11" i="8"/>
  <c r="AK11" i="8"/>
  <c r="AH11" i="8"/>
  <c r="AE11" i="8"/>
  <c r="AB11" i="8"/>
  <c r="Y11" i="8"/>
  <c r="V11" i="8"/>
  <c r="S11" i="8"/>
  <c r="P11" i="8"/>
  <c r="M11" i="8"/>
  <c r="J11" i="8"/>
  <c r="G11" i="8"/>
  <c r="AO11" i="8" s="1"/>
  <c r="AP11" i="8" s="1"/>
  <c r="AQ11" i="8" s="1"/>
  <c r="D11" i="8"/>
  <c r="AS10" i="8"/>
  <c r="AR10" i="8"/>
  <c r="AM10" i="8"/>
  <c r="AN10" i="8" s="1"/>
  <c r="AK10" i="8"/>
  <c r="AH10" i="8"/>
  <c r="AE10" i="8"/>
  <c r="AB10" i="8"/>
  <c r="Y10" i="8"/>
  <c r="V10" i="8"/>
  <c r="S10" i="8"/>
  <c r="P10" i="8"/>
  <c r="M10" i="8"/>
  <c r="J10" i="8"/>
  <c r="G10" i="8"/>
  <c r="D10" i="8"/>
  <c r="AO10" i="8" s="1"/>
  <c r="AP10" i="8" s="1"/>
  <c r="AQ10" i="8" s="1"/>
  <c r="AR9" i="8"/>
  <c r="AS9" i="8" s="1"/>
  <c r="AN9" i="8"/>
  <c r="AM9" i="8"/>
  <c r="AK9" i="8"/>
  <c r="AH9" i="8"/>
  <c r="AE9" i="8"/>
  <c r="AB9" i="8"/>
  <c r="Y9" i="8"/>
  <c r="V9" i="8"/>
  <c r="S9" i="8"/>
  <c r="P9" i="8"/>
  <c r="M9" i="8"/>
  <c r="J9" i="8"/>
  <c r="G9" i="8"/>
  <c r="D9" i="8"/>
  <c r="AO9" i="8" s="1"/>
  <c r="AP9" i="8" s="1"/>
  <c r="AQ9" i="8" s="1"/>
  <c r="AV9" i="8" s="1"/>
  <c r="AW9" i="8" s="1"/>
  <c r="AS8" i="8"/>
  <c r="AR8" i="8"/>
  <c r="AM8" i="8"/>
  <c r="AN8" i="8" s="1"/>
  <c r="AK8" i="8"/>
  <c r="AH8" i="8"/>
  <c r="AE8" i="8"/>
  <c r="AB8" i="8"/>
  <c r="Y8" i="8"/>
  <c r="V8" i="8"/>
  <c r="S8" i="8"/>
  <c r="P8" i="8"/>
  <c r="M8" i="8"/>
  <c r="J8" i="8"/>
  <c r="G8" i="8"/>
  <c r="D8" i="8"/>
  <c r="AO8" i="8" s="1"/>
  <c r="AP8" i="8" s="1"/>
  <c r="AQ8" i="8" s="1"/>
  <c r="AR7" i="8"/>
  <c r="AS7" i="8" s="1"/>
  <c r="AN7" i="8"/>
  <c r="AM7" i="8"/>
  <c r="AK7" i="8"/>
  <c r="AH7" i="8"/>
  <c r="AE7" i="8"/>
  <c r="AB7" i="8"/>
  <c r="Y7" i="8"/>
  <c r="V7" i="8"/>
  <c r="S7" i="8"/>
  <c r="P7" i="8"/>
  <c r="M7" i="8"/>
  <c r="J7" i="8"/>
  <c r="G7" i="8"/>
  <c r="D7" i="8"/>
  <c r="AS6" i="8"/>
  <c r="AR6" i="8"/>
  <c r="AO6" i="8"/>
  <c r="AP6" i="8" s="1"/>
  <c r="AQ6" i="8" s="1"/>
  <c r="AM6" i="8"/>
  <c r="AN6" i="8" s="1"/>
  <c r="AK6" i="8"/>
  <c r="AH6" i="8"/>
  <c r="AE6" i="8"/>
  <c r="AB6" i="8"/>
  <c r="Y6" i="8"/>
  <c r="V6" i="8"/>
  <c r="S6" i="8"/>
  <c r="P6" i="8"/>
  <c r="M6" i="8"/>
  <c r="J6" i="8"/>
  <c r="G6" i="8"/>
  <c r="D6" i="8"/>
  <c r="AR5" i="8"/>
  <c r="AS5" i="8" s="1"/>
  <c r="AN5" i="8"/>
  <c r="AM5" i="8"/>
  <c r="AK5" i="8"/>
  <c r="AH5" i="8"/>
  <c r="AE5" i="8"/>
  <c r="AB5" i="8"/>
  <c r="Y5" i="8"/>
  <c r="V5" i="8"/>
  <c r="S5" i="8"/>
  <c r="P5" i="8"/>
  <c r="M5" i="8"/>
  <c r="J5" i="8"/>
  <c r="G5" i="8"/>
  <c r="D5" i="8"/>
  <c r="AS4" i="8"/>
  <c r="AR4" i="8"/>
  <c r="AM4" i="8"/>
  <c r="AN4" i="8" s="1"/>
  <c r="AK4" i="8"/>
  <c r="AH4" i="8"/>
  <c r="AE4" i="8"/>
  <c r="AB4" i="8"/>
  <c r="Y4" i="8"/>
  <c r="V4" i="8"/>
  <c r="S4" i="8"/>
  <c r="P4" i="8"/>
  <c r="M4" i="8"/>
  <c r="J4" i="8"/>
  <c r="G4" i="8"/>
  <c r="D4" i="8"/>
  <c r="AO4" i="8" s="1"/>
  <c r="AP4" i="8" s="1"/>
  <c r="AQ4" i="8" s="1"/>
  <c r="AO33" i="8" l="1"/>
  <c r="AP33" i="8" s="1"/>
  <c r="AQ33" i="8" s="1"/>
  <c r="AV33" i="8" s="1"/>
  <c r="AW33" i="8" s="1"/>
  <c r="AO24" i="8"/>
  <c r="AP24" i="8" s="1"/>
  <c r="AQ24" i="8" s="1"/>
  <c r="AV24" i="8" s="1"/>
  <c r="AW24" i="8" s="1"/>
  <c r="AV31" i="8"/>
  <c r="AW31" i="8" s="1"/>
  <c r="AV19" i="8"/>
  <c r="AW19" i="8" s="1"/>
  <c r="AV35" i="8"/>
  <c r="AW35" i="8" s="1"/>
  <c r="AV11" i="8"/>
  <c r="AW11" i="8" s="1"/>
  <c r="AV26" i="8"/>
  <c r="AW26" i="8" s="1"/>
  <c r="AV4" i="8"/>
  <c r="AW4" i="8" s="1"/>
  <c r="AO18" i="8"/>
  <c r="AP18" i="8" s="1"/>
  <c r="AQ18" i="8" s="1"/>
  <c r="AV18" i="8" s="1"/>
  <c r="AW18" i="8" s="1"/>
  <c r="AV22" i="8"/>
  <c r="AW22" i="8" s="1"/>
  <c r="AV30" i="8"/>
  <c r="AW30" i="8" s="1"/>
  <c r="AV10" i="8"/>
  <c r="AW10" i="8" s="1"/>
  <c r="AV13" i="8"/>
  <c r="AW13" i="8" s="1"/>
  <c r="AV16" i="8"/>
  <c r="AW16" i="8" s="1"/>
  <c r="AO5" i="8"/>
  <c r="AP5" i="8" s="1"/>
  <c r="AQ5" i="8" s="1"/>
  <c r="AV5" i="8" s="1"/>
  <c r="AW5" i="8" s="1"/>
  <c r="AO7" i="8"/>
  <c r="AP7" i="8" s="1"/>
  <c r="AQ7" i="8" s="1"/>
  <c r="AV7" i="8" s="1"/>
  <c r="AW7" i="8" s="1"/>
  <c r="AV8" i="8"/>
  <c r="AW8" i="8" s="1"/>
  <c r="AV17" i="8"/>
  <c r="AW17" i="8" s="1"/>
  <c r="AV20" i="8"/>
  <c r="AW20" i="8" s="1"/>
  <c r="AV21" i="8"/>
  <c r="AW21" i="8" s="1"/>
  <c r="AV25" i="8"/>
  <c r="AW25" i="8" s="1"/>
  <c r="AV28" i="8"/>
  <c r="AW28" i="8" s="1"/>
  <c r="AV29" i="8"/>
  <c r="AW29" i="8" s="1"/>
  <c r="AV34" i="8"/>
  <c r="AW34" i="8" s="1"/>
  <c r="AV37" i="8"/>
  <c r="AW37" i="8" s="1"/>
  <c r="AV6" i="8"/>
  <c r="AW6" i="8" s="1"/>
  <c r="AV14" i="8"/>
  <c r="AW14" i="8" s="1"/>
  <c r="AM37" i="9"/>
  <c r="AN37" i="9" s="1"/>
  <c r="AK37" i="9"/>
  <c r="AH37" i="9"/>
  <c r="AE37" i="9"/>
  <c r="AB37" i="9"/>
  <c r="Y37" i="9"/>
  <c r="V37" i="9"/>
  <c r="S37" i="9"/>
  <c r="P37" i="9"/>
  <c r="M37" i="9"/>
  <c r="J37" i="9"/>
  <c r="G37" i="9"/>
  <c r="D37" i="9"/>
  <c r="AM36" i="9"/>
  <c r="AN36" i="9" s="1"/>
  <c r="AK36" i="9"/>
  <c r="AH36" i="9"/>
  <c r="AE36" i="9"/>
  <c r="AB36" i="9"/>
  <c r="Y36" i="9"/>
  <c r="V36" i="9"/>
  <c r="S36" i="9"/>
  <c r="P36" i="9"/>
  <c r="M36" i="9"/>
  <c r="J36" i="9"/>
  <c r="G36" i="9"/>
  <c r="D36" i="9"/>
  <c r="AM35" i="9"/>
  <c r="AN35" i="9" s="1"/>
  <c r="AK35" i="9"/>
  <c r="AH35" i="9"/>
  <c r="AE35" i="9"/>
  <c r="AB35" i="9"/>
  <c r="Y35" i="9"/>
  <c r="V35" i="9"/>
  <c r="S35" i="9"/>
  <c r="P35" i="9"/>
  <c r="M35" i="9"/>
  <c r="J35" i="9"/>
  <c r="G35" i="9"/>
  <c r="D35" i="9"/>
  <c r="AM34" i="9"/>
  <c r="AN34" i="9" s="1"/>
  <c r="AK34" i="9"/>
  <c r="AH34" i="9"/>
  <c r="AE34" i="9"/>
  <c r="AB34" i="9"/>
  <c r="Y34" i="9"/>
  <c r="V34" i="9"/>
  <c r="S34" i="9"/>
  <c r="P34" i="9"/>
  <c r="M34" i="9"/>
  <c r="J34" i="9"/>
  <c r="G34" i="9"/>
  <c r="D34" i="9"/>
  <c r="AM33" i="9"/>
  <c r="AN33" i="9" s="1"/>
  <c r="AK33" i="9"/>
  <c r="AH33" i="9"/>
  <c r="AE33" i="9"/>
  <c r="AB33" i="9"/>
  <c r="Y33" i="9"/>
  <c r="V33" i="9"/>
  <c r="S33" i="9"/>
  <c r="P33" i="9"/>
  <c r="M33" i="9"/>
  <c r="J33" i="9"/>
  <c r="G33" i="9"/>
  <c r="D33" i="9"/>
  <c r="AM32" i="9"/>
  <c r="AN32" i="9" s="1"/>
  <c r="AK32" i="9"/>
  <c r="AH32" i="9"/>
  <c r="AE32" i="9"/>
  <c r="AB32" i="9"/>
  <c r="Y32" i="9"/>
  <c r="V32" i="9"/>
  <c r="S32" i="9"/>
  <c r="P32" i="9"/>
  <c r="M32" i="9"/>
  <c r="J32" i="9"/>
  <c r="G32" i="9"/>
  <c r="AO32" i="9" s="1"/>
  <c r="AP32" i="9" s="1"/>
  <c r="AQ32" i="9" s="1"/>
  <c r="D32" i="9"/>
  <c r="AM31" i="9"/>
  <c r="AN31" i="9" s="1"/>
  <c r="AK31" i="9"/>
  <c r="AH31" i="9"/>
  <c r="AE31" i="9"/>
  <c r="AB31" i="9"/>
  <c r="Y31" i="9"/>
  <c r="V31" i="9"/>
  <c r="S31" i="9"/>
  <c r="P31" i="9"/>
  <c r="M31" i="9"/>
  <c r="J31" i="9"/>
  <c r="G31" i="9"/>
  <c r="D31" i="9"/>
  <c r="AM30" i="9"/>
  <c r="AN30" i="9" s="1"/>
  <c r="AK30" i="9"/>
  <c r="AH30" i="9"/>
  <c r="AE30" i="9"/>
  <c r="AB30" i="9"/>
  <c r="Y30" i="9"/>
  <c r="V30" i="9"/>
  <c r="S30" i="9"/>
  <c r="P30" i="9"/>
  <c r="M30" i="9"/>
  <c r="J30" i="9"/>
  <c r="G30" i="9"/>
  <c r="D30" i="9"/>
  <c r="AM29" i="9"/>
  <c r="AN29" i="9" s="1"/>
  <c r="AK29" i="9"/>
  <c r="AH29" i="9"/>
  <c r="AE29" i="9"/>
  <c r="AB29" i="9"/>
  <c r="Y29" i="9"/>
  <c r="V29" i="9"/>
  <c r="S29" i="9"/>
  <c r="P29" i="9"/>
  <c r="M29" i="9"/>
  <c r="J29" i="9"/>
  <c r="G29" i="9"/>
  <c r="D29" i="9"/>
  <c r="AM28" i="9"/>
  <c r="AN28" i="9" s="1"/>
  <c r="AK28" i="9"/>
  <c r="AH28" i="9"/>
  <c r="AE28" i="9"/>
  <c r="AB28" i="9"/>
  <c r="Y28" i="9"/>
  <c r="V28" i="9"/>
  <c r="S28" i="9"/>
  <c r="P28" i="9"/>
  <c r="M28" i="9"/>
  <c r="J28" i="9"/>
  <c r="G28" i="9"/>
  <c r="D28" i="9"/>
  <c r="AM27" i="9"/>
  <c r="AN27" i="9" s="1"/>
  <c r="AK27" i="9"/>
  <c r="AH27" i="9"/>
  <c r="AE27" i="9"/>
  <c r="AB27" i="9"/>
  <c r="Y27" i="9"/>
  <c r="V27" i="9"/>
  <c r="S27" i="9"/>
  <c r="P27" i="9"/>
  <c r="M27" i="9"/>
  <c r="J27" i="9"/>
  <c r="G27" i="9"/>
  <c r="D27" i="9"/>
  <c r="AM26" i="9"/>
  <c r="AN26" i="9" s="1"/>
  <c r="AK26" i="9"/>
  <c r="AH26" i="9"/>
  <c r="AE26" i="9"/>
  <c r="AB26" i="9"/>
  <c r="Y26" i="9"/>
  <c r="V26" i="9"/>
  <c r="S26" i="9"/>
  <c r="P26" i="9"/>
  <c r="M26" i="9"/>
  <c r="J26" i="9"/>
  <c r="G26" i="9"/>
  <c r="D26" i="9"/>
  <c r="AM25" i="9"/>
  <c r="AN25" i="9" s="1"/>
  <c r="AK25" i="9"/>
  <c r="AH25" i="9"/>
  <c r="AE25" i="9"/>
  <c r="AB25" i="9"/>
  <c r="Y25" i="9"/>
  <c r="V25" i="9"/>
  <c r="S25" i="9"/>
  <c r="P25" i="9"/>
  <c r="M25" i="9"/>
  <c r="J25" i="9"/>
  <c r="G25" i="9"/>
  <c r="D25" i="9"/>
  <c r="AM24" i="9"/>
  <c r="AN24" i="9" s="1"/>
  <c r="AK24" i="9"/>
  <c r="AH24" i="9"/>
  <c r="AE24" i="9"/>
  <c r="AB24" i="9"/>
  <c r="Y24" i="9"/>
  <c r="V24" i="9"/>
  <c r="S24" i="9"/>
  <c r="P24" i="9"/>
  <c r="M24" i="9"/>
  <c r="J24" i="9"/>
  <c r="G24" i="9"/>
  <c r="D24" i="9"/>
  <c r="AM23" i="9"/>
  <c r="AN23" i="9" s="1"/>
  <c r="AK23" i="9"/>
  <c r="AH23" i="9"/>
  <c r="AE23" i="9"/>
  <c r="AB23" i="9"/>
  <c r="Y23" i="9"/>
  <c r="V23" i="9"/>
  <c r="S23" i="9"/>
  <c r="P23" i="9"/>
  <c r="M23" i="9"/>
  <c r="J23" i="9"/>
  <c r="G23" i="9"/>
  <c r="D23" i="9"/>
  <c r="AM22" i="9"/>
  <c r="AN22" i="9" s="1"/>
  <c r="AK22" i="9"/>
  <c r="AH22" i="9"/>
  <c r="AE22" i="9"/>
  <c r="AB22" i="9"/>
  <c r="Y22" i="9"/>
  <c r="V22" i="9"/>
  <c r="S22" i="9"/>
  <c r="P22" i="9"/>
  <c r="M22" i="9"/>
  <c r="J22" i="9"/>
  <c r="G22" i="9"/>
  <c r="D22" i="9"/>
  <c r="AM21" i="9"/>
  <c r="AN21" i="9" s="1"/>
  <c r="AK21" i="9"/>
  <c r="AH21" i="9"/>
  <c r="AE21" i="9"/>
  <c r="AB21" i="9"/>
  <c r="Y21" i="9"/>
  <c r="V21" i="9"/>
  <c r="S21" i="9"/>
  <c r="P21" i="9"/>
  <c r="M21" i="9"/>
  <c r="J21" i="9"/>
  <c r="G21" i="9"/>
  <c r="D21" i="9"/>
  <c r="AM20" i="9"/>
  <c r="AN20" i="9" s="1"/>
  <c r="AK20" i="9"/>
  <c r="AH20" i="9"/>
  <c r="AE20" i="9"/>
  <c r="AB20" i="9"/>
  <c r="Y20" i="9"/>
  <c r="V20" i="9"/>
  <c r="S20" i="9"/>
  <c r="P20" i="9"/>
  <c r="M20" i="9"/>
  <c r="J20" i="9"/>
  <c r="G20" i="9"/>
  <c r="D20" i="9"/>
  <c r="AM19" i="9"/>
  <c r="AN19" i="9" s="1"/>
  <c r="AK19" i="9"/>
  <c r="AH19" i="9"/>
  <c r="AE19" i="9"/>
  <c r="AB19" i="9"/>
  <c r="Y19" i="9"/>
  <c r="V19" i="9"/>
  <c r="S19" i="9"/>
  <c r="P19" i="9"/>
  <c r="M19" i="9"/>
  <c r="J19" i="9"/>
  <c r="G19" i="9"/>
  <c r="D19" i="9"/>
  <c r="AM18" i="9"/>
  <c r="AN18" i="9" s="1"/>
  <c r="AK18" i="9"/>
  <c r="AH18" i="9"/>
  <c r="AE18" i="9"/>
  <c r="AB18" i="9"/>
  <c r="Y18" i="9"/>
  <c r="V18" i="9"/>
  <c r="S18" i="9"/>
  <c r="P18" i="9"/>
  <c r="M18" i="9"/>
  <c r="J18" i="9"/>
  <c r="G18" i="9"/>
  <c r="D18" i="9"/>
  <c r="AM17" i="9"/>
  <c r="AN17" i="9" s="1"/>
  <c r="AK17" i="9"/>
  <c r="AH17" i="9"/>
  <c r="AE17" i="9"/>
  <c r="AB17" i="9"/>
  <c r="Y17" i="9"/>
  <c r="V17" i="9"/>
  <c r="S17" i="9"/>
  <c r="P17" i="9"/>
  <c r="M17" i="9"/>
  <c r="J17" i="9"/>
  <c r="G17" i="9"/>
  <c r="D17" i="9"/>
  <c r="AM16" i="9"/>
  <c r="AN16" i="9" s="1"/>
  <c r="AK16" i="9"/>
  <c r="AH16" i="9"/>
  <c r="AE16" i="9"/>
  <c r="AB16" i="9"/>
  <c r="Y16" i="9"/>
  <c r="V16" i="9"/>
  <c r="S16" i="9"/>
  <c r="P16" i="9"/>
  <c r="M16" i="9"/>
  <c r="J16" i="9"/>
  <c r="G16" i="9"/>
  <c r="D16" i="9"/>
  <c r="AM15" i="9"/>
  <c r="AN15" i="9" s="1"/>
  <c r="AK15" i="9"/>
  <c r="AH15" i="9"/>
  <c r="AE15" i="9"/>
  <c r="AB15" i="9"/>
  <c r="Y15" i="9"/>
  <c r="V15" i="9"/>
  <c r="S15" i="9"/>
  <c r="P15" i="9"/>
  <c r="M15" i="9"/>
  <c r="J15" i="9"/>
  <c r="G15" i="9"/>
  <c r="D15" i="9"/>
  <c r="AM14" i="9"/>
  <c r="AN14" i="9" s="1"/>
  <c r="AK14" i="9"/>
  <c r="AH14" i="9"/>
  <c r="AE14" i="9"/>
  <c r="AB14" i="9"/>
  <c r="Y14" i="9"/>
  <c r="V14" i="9"/>
  <c r="S14" i="9"/>
  <c r="P14" i="9"/>
  <c r="M14" i="9"/>
  <c r="J14" i="9"/>
  <c r="G14" i="9"/>
  <c r="D14" i="9"/>
  <c r="AM13" i="9"/>
  <c r="AN13" i="9" s="1"/>
  <c r="AK13" i="9"/>
  <c r="AH13" i="9"/>
  <c r="AE13" i="9"/>
  <c r="AB13" i="9"/>
  <c r="Y13" i="9"/>
  <c r="V13" i="9"/>
  <c r="S13" i="9"/>
  <c r="P13" i="9"/>
  <c r="M13" i="9"/>
  <c r="J13" i="9"/>
  <c r="G13" i="9"/>
  <c r="D13" i="9"/>
  <c r="AM12" i="9"/>
  <c r="AN12" i="9" s="1"/>
  <c r="AK12" i="9"/>
  <c r="AH12" i="9"/>
  <c r="AE12" i="9"/>
  <c r="AB12" i="9"/>
  <c r="Y12" i="9"/>
  <c r="V12" i="9"/>
  <c r="S12" i="9"/>
  <c r="P12" i="9"/>
  <c r="M12" i="9"/>
  <c r="J12" i="9"/>
  <c r="G12" i="9"/>
  <c r="D12" i="9"/>
  <c r="AM11" i="9"/>
  <c r="AN11" i="9" s="1"/>
  <c r="AK11" i="9"/>
  <c r="AH11" i="9"/>
  <c r="AE11" i="9"/>
  <c r="AB11" i="9"/>
  <c r="Y11" i="9"/>
  <c r="V11" i="9"/>
  <c r="S11" i="9"/>
  <c r="P11" i="9"/>
  <c r="M11" i="9"/>
  <c r="J11" i="9"/>
  <c r="G11" i="9"/>
  <c r="D11" i="9"/>
  <c r="AM10" i="9"/>
  <c r="AN10" i="9" s="1"/>
  <c r="AK10" i="9"/>
  <c r="AH10" i="9"/>
  <c r="AE10" i="9"/>
  <c r="AB10" i="9"/>
  <c r="Y10" i="9"/>
  <c r="V10" i="9"/>
  <c r="S10" i="9"/>
  <c r="P10" i="9"/>
  <c r="M10" i="9"/>
  <c r="J10" i="9"/>
  <c r="G10" i="9"/>
  <c r="D10" i="9"/>
  <c r="AM9" i="9"/>
  <c r="AN9" i="9" s="1"/>
  <c r="AK9" i="9"/>
  <c r="AH9" i="9"/>
  <c r="AE9" i="9"/>
  <c r="AB9" i="9"/>
  <c r="Y9" i="9"/>
  <c r="V9" i="9"/>
  <c r="S9" i="9"/>
  <c r="P9" i="9"/>
  <c r="M9" i="9"/>
  <c r="J9" i="9"/>
  <c r="G9" i="9"/>
  <c r="D9" i="9"/>
  <c r="AM8" i="9"/>
  <c r="AN8" i="9" s="1"/>
  <c r="AK8" i="9"/>
  <c r="AH8" i="9"/>
  <c r="AE8" i="9"/>
  <c r="AB8" i="9"/>
  <c r="Y8" i="9"/>
  <c r="V8" i="9"/>
  <c r="S8" i="9"/>
  <c r="P8" i="9"/>
  <c r="M8" i="9"/>
  <c r="J8" i="9"/>
  <c r="G8" i="9"/>
  <c r="D8" i="9"/>
  <c r="AM7" i="9"/>
  <c r="AN7" i="9" s="1"/>
  <c r="AK7" i="9"/>
  <c r="AH7" i="9"/>
  <c r="AE7" i="9"/>
  <c r="AB7" i="9"/>
  <c r="Y7" i="9"/>
  <c r="V7" i="9"/>
  <c r="S7" i="9"/>
  <c r="P7" i="9"/>
  <c r="M7" i="9"/>
  <c r="J7" i="9"/>
  <c r="G7" i="9"/>
  <c r="D7" i="9"/>
  <c r="AM6" i="9"/>
  <c r="AN6" i="9" s="1"/>
  <c r="AK6" i="9"/>
  <c r="AH6" i="9"/>
  <c r="AE6" i="9"/>
  <c r="AB6" i="9"/>
  <c r="Y6" i="9"/>
  <c r="V6" i="9"/>
  <c r="S6" i="9"/>
  <c r="P6" i="9"/>
  <c r="M6" i="9"/>
  <c r="J6" i="9"/>
  <c r="G6" i="9"/>
  <c r="D6" i="9"/>
  <c r="AM5" i="9"/>
  <c r="AN5" i="9" s="1"/>
  <c r="AK5" i="9"/>
  <c r="AH5" i="9"/>
  <c r="AE5" i="9"/>
  <c r="AB5" i="9"/>
  <c r="Y5" i="9"/>
  <c r="V5" i="9"/>
  <c r="S5" i="9"/>
  <c r="P5" i="9"/>
  <c r="M5" i="9"/>
  <c r="J5" i="9"/>
  <c r="G5" i="9"/>
  <c r="D5" i="9"/>
  <c r="AM4" i="9"/>
  <c r="AN4" i="9" s="1"/>
  <c r="AK4" i="9"/>
  <c r="AH4" i="9"/>
  <c r="AE4" i="9"/>
  <c r="AB4" i="9"/>
  <c r="Y4" i="9"/>
  <c r="V4" i="9"/>
  <c r="S4" i="9"/>
  <c r="P4" i="9"/>
  <c r="M4" i="9"/>
  <c r="J4" i="9"/>
  <c r="G4" i="9"/>
  <c r="D4" i="9"/>
  <c r="BE5" i="1"/>
  <c r="BE6" i="1"/>
  <c r="BE7" i="1"/>
  <c r="BE8" i="1"/>
  <c r="BE9" i="1"/>
  <c r="BE10" i="1"/>
  <c r="BE11" i="1"/>
  <c r="BE12" i="1"/>
  <c r="BE14" i="1"/>
  <c r="BE15" i="1"/>
  <c r="BE16" i="1"/>
  <c r="BE17" i="1"/>
  <c r="BE18" i="1"/>
  <c r="BE19" i="1"/>
  <c r="BE20" i="1"/>
  <c r="BE21" i="1"/>
  <c r="BE22" i="1"/>
  <c r="BE23" i="1"/>
  <c r="BE24" i="1"/>
  <c r="BE25" i="1"/>
  <c r="BE26" i="1"/>
  <c r="BE27" i="1"/>
  <c r="BE28" i="1"/>
  <c r="BE29" i="1"/>
  <c r="BE30" i="1"/>
  <c r="BE31" i="1"/>
  <c r="BE32" i="1"/>
  <c r="BE33" i="1"/>
  <c r="BE34" i="1"/>
  <c r="BE35" i="1"/>
  <c r="BE36" i="1"/>
  <c r="BE37" i="1"/>
  <c r="F4" i="1"/>
  <c r="J4" i="1"/>
  <c r="N4" i="1"/>
  <c r="R4" i="1"/>
  <c r="V4" i="1"/>
  <c r="Z4" i="1"/>
  <c r="AD4" i="1"/>
  <c r="AH4" i="1"/>
  <c r="AL4" i="1"/>
  <c r="AP4" i="1"/>
  <c r="AT4" i="1"/>
  <c r="AX4" i="1"/>
  <c r="AP5" i="1"/>
  <c r="AP6" i="1"/>
  <c r="AP7" i="1"/>
  <c r="AP8" i="1"/>
  <c r="AP9" i="1"/>
  <c r="AP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L5" i="1"/>
  <c r="AL6" i="1"/>
  <c r="AL7" i="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AT5" i="1"/>
  <c r="AT6" i="1"/>
  <c r="AT7" i="1"/>
  <c r="AT8" i="1"/>
  <c r="AT9" i="1"/>
  <c r="AT10" i="1"/>
  <c r="AT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X5" i="1"/>
  <c r="AX6" i="1"/>
  <c r="AX7" i="1"/>
  <c r="AX8" i="1"/>
  <c r="AX9" i="1"/>
  <c r="AX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R26" i="9" l="1"/>
  <c r="AS26" i="9" s="1"/>
  <c r="AO27" i="9"/>
  <c r="AP27" i="9" s="1"/>
  <c r="AQ27" i="9" s="1"/>
  <c r="AR19" i="9"/>
  <c r="AS19" i="9" s="1"/>
  <c r="AR14" i="9"/>
  <c r="AS14" i="9" s="1"/>
  <c r="AR18" i="9"/>
  <c r="AS18" i="9" s="1"/>
  <c r="AO22" i="9"/>
  <c r="AP22" i="9" s="1"/>
  <c r="AQ22" i="9" s="1"/>
  <c r="AO26" i="9"/>
  <c r="AP26" i="9" s="1"/>
  <c r="AQ26" i="9" s="1"/>
  <c r="AO28" i="9"/>
  <c r="AP28" i="9" s="1"/>
  <c r="AQ28" i="9" s="1"/>
  <c r="AO29" i="9"/>
  <c r="AP29" i="9" s="1"/>
  <c r="AQ29" i="9" s="1"/>
  <c r="AO33" i="9"/>
  <c r="AP33" i="9" s="1"/>
  <c r="AQ33" i="9" s="1"/>
  <c r="AO35" i="9"/>
  <c r="AP35" i="9" s="1"/>
  <c r="AQ35" i="9" s="1"/>
  <c r="AR36" i="9"/>
  <c r="AS36" i="9" s="1"/>
  <c r="AO11" i="9"/>
  <c r="AP11" i="9" s="1"/>
  <c r="AQ11" i="9" s="1"/>
  <c r="AR12" i="9"/>
  <c r="AS12" i="9" s="1"/>
  <c r="AR9" i="9"/>
  <c r="AS9" i="9" s="1"/>
  <c r="AR4" i="9"/>
  <c r="AS4" i="9" s="1"/>
  <c r="AR8" i="9"/>
  <c r="AS8" i="9" s="1"/>
  <c r="AO12" i="9"/>
  <c r="AP12" i="9" s="1"/>
  <c r="AQ12" i="9" s="1"/>
  <c r="AO13" i="9"/>
  <c r="AP13" i="9" s="1"/>
  <c r="AQ13" i="9" s="1"/>
  <c r="AO17" i="9"/>
  <c r="AP17" i="9" s="1"/>
  <c r="AQ17" i="9" s="1"/>
  <c r="AR30" i="9"/>
  <c r="AS30" i="9" s="1"/>
  <c r="AO31" i="9"/>
  <c r="AP31" i="9" s="1"/>
  <c r="AQ31" i="9" s="1"/>
  <c r="AR33" i="9"/>
  <c r="AS33" i="9" s="1"/>
  <c r="AR5" i="9"/>
  <c r="AS5" i="9" s="1"/>
  <c r="AO6" i="9"/>
  <c r="AP6" i="9" s="1"/>
  <c r="AQ6" i="9" s="1"/>
  <c r="AO8" i="9"/>
  <c r="AP8" i="9" s="1"/>
  <c r="AQ8" i="9" s="1"/>
  <c r="AR11" i="9"/>
  <c r="AS11" i="9" s="1"/>
  <c r="AO16" i="9"/>
  <c r="AP16" i="9" s="1"/>
  <c r="AQ16" i="9" s="1"/>
  <c r="AR21" i="9"/>
  <c r="AS21" i="9" s="1"/>
  <c r="AO23" i="9"/>
  <c r="AP23" i="9" s="1"/>
  <c r="AQ23" i="9" s="1"/>
  <c r="AR24" i="9"/>
  <c r="AS24" i="9" s="1"/>
  <c r="AR28" i="9"/>
  <c r="AS28" i="9" s="1"/>
  <c r="AR31" i="9"/>
  <c r="AS31" i="9" s="1"/>
  <c r="AR35" i="9"/>
  <c r="AS35" i="9" s="1"/>
  <c r="AO10" i="9"/>
  <c r="AP10" i="9" s="1"/>
  <c r="AQ10" i="9" s="1"/>
  <c r="AO4" i="9"/>
  <c r="AP4" i="9" s="1"/>
  <c r="AQ4" i="9" s="1"/>
  <c r="AO5" i="9"/>
  <c r="AP5" i="9" s="1"/>
  <c r="AQ5" i="9" s="1"/>
  <c r="AR7" i="9"/>
  <c r="AS7" i="9" s="1"/>
  <c r="AO9" i="9"/>
  <c r="AP9" i="9" s="1"/>
  <c r="AQ9" i="9" s="1"/>
  <c r="AV9" i="9" s="1"/>
  <c r="AW9" i="9" s="1"/>
  <c r="AR10" i="9"/>
  <c r="AS10" i="9" s="1"/>
  <c r="AR13" i="9"/>
  <c r="AS13" i="9" s="1"/>
  <c r="AO15" i="9"/>
  <c r="AP15" i="9" s="1"/>
  <c r="AQ15" i="9" s="1"/>
  <c r="AR17" i="9"/>
  <c r="AS17" i="9" s="1"/>
  <c r="AO19" i="9"/>
  <c r="AP19" i="9" s="1"/>
  <c r="AQ19" i="9" s="1"/>
  <c r="AV19" i="9" s="1"/>
  <c r="AW19" i="9" s="1"/>
  <c r="AR20" i="9"/>
  <c r="AS20" i="9" s="1"/>
  <c r="AR22" i="9"/>
  <c r="AS22" i="9" s="1"/>
  <c r="AV22" i="9" s="1"/>
  <c r="AW22" i="9" s="1"/>
  <c r="AO24" i="9"/>
  <c r="AP24" i="9" s="1"/>
  <c r="AQ24" i="9" s="1"/>
  <c r="AO25" i="9"/>
  <c r="AP25" i="9" s="1"/>
  <c r="AQ25" i="9" s="1"/>
  <c r="AR27" i="9"/>
  <c r="AS27" i="9" s="1"/>
  <c r="AV27" i="9" s="1"/>
  <c r="AW27" i="9" s="1"/>
  <c r="AR29" i="9"/>
  <c r="AS29" i="9" s="1"/>
  <c r="AV29" i="9" s="1"/>
  <c r="AW29" i="9" s="1"/>
  <c r="AO34" i="9"/>
  <c r="AP34" i="9" s="1"/>
  <c r="AQ34" i="9" s="1"/>
  <c r="AO36" i="9"/>
  <c r="AP36" i="9" s="1"/>
  <c r="AQ36" i="9" s="1"/>
  <c r="AV36" i="9" s="1"/>
  <c r="AW36" i="9" s="1"/>
  <c r="AO37" i="9"/>
  <c r="AP37" i="9" s="1"/>
  <c r="AQ37" i="9" s="1"/>
  <c r="AO7" i="9"/>
  <c r="AP7" i="9" s="1"/>
  <c r="AQ7" i="9" s="1"/>
  <c r="AO14" i="9"/>
  <c r="AP14" i="9" s="1"/>
  <c r="AQ14" i="9" s="1"/>
  <c r="AR16" i="9"/>
  <c r="AS16" i="9" s="1"/>
  <c r="AV16" i="9" s="1"/>
  <c r="AW16" i="9" s="1"/>
  <c r="AO18" i="9"/>
  <c r="AP18" i="9" s="1"/>
  <c r="AQ18" i="9" s="1"/>
  <c r="AV18" i="9" s="1"/>
  <c r="AW18" i="9" s="1"/>
  <c r="AO20" i="9"/>
  <c r="AP20" i="9" s="1"/>
  <c r="AQ20" i="9" s="1"/>
  <c r="AO21" i="9"/>
  <c r="AP21" i="9" s="1"/>
  <c r="AQ21" i="9" s="1"/>
  <c r="AR23" i="9"/>
  <c r="AS23" i="9" s="1"/>
  <c r="AR25" i="9"/>
  <c r="AS25" i="9" s="1"/>
  <c r="AO30" i="9"/>
  <c r="AP30" i="9" s="1"/>
  <c r="AQ30" i="9" s="1"/>
  <c r="AR32" i="9"/>
  <c r="AS32" i="9" s="1"/>
  <c r="AV32" i="9" s="1"/>
  <c r="AW32" i="9" s="1"/>
  <c r="AR34" i="9"/>
  <c r="AS34" i="9" s="1"/>
  <c r="AR37" i="9"/>
  <c r="AS37" i="9" s="1"/>
  <c r="AR15" i="9"/>
  <c r="AS15" i="9" s="1"/>
  <c r="AR6" i="9"/>
  <c r="AS6" i="9" s="1"/>
  <c r="BD4" i="1"/>
  <c r="BE4" i="1" s="1"/>
  <c r="BC5" i="1"/>
  <c r="BC6" i="1"/>
  <c r="BC7" i="1"/>
  <c r="BC8" i="1"/>
  <c r="BC10" i="1"/>
  <c r="BC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D34" i="1"/>
  <c r="BD35" i="1"/>
  <c r="BD36" i="1"/>
  <c r="BD37" i="1"/>
  <c r="BB34" i="1"/>
  <c r="BB35" i="1"/>
  <c r="BB36" i="1"/>
  <c r="BB37" i="1"/>
  <c r="BA34" i="1"/>
  <c r="BA35" i="1"/>
  <c r="BA36" i="1"/>
  <c r="BA37" i="1"/>
  <c r="AZ34" i="1"/>
  <c r="AZ35" i="1"/>
  <c r="AZ36" i="1"/>
  <c r="AZ37" i="1"/>
  <c r="AY34" i="1"/>
  <c r="AY35" i="1"/>
  <c r="AY36" i="1"/>
  <c r="AY37" i="1"/>
  <c r="K5" i="7"/>
  <c r="L5" i="7" s="1"/>
  <c r="K6" i="7"/>
  <c r="L6" i="7" s="1"/>
  <c r="K7" i="7"/>
  <c r="L7" i="7" s="1"/>
  <c r="K8" i="7"/>
  <c r="L8" i="7" s="1"/>
  <c r="K9" i="7"/>
  <c r="L9" i="7" s="1"/>
  <c r="K10" i="7"/>
  <c r="L10" i="7" s="1"/>
  <c r="K11" i="7"/>
  <c r="L11" i="7" s="1"/>
  <c r="K12" i="7"/>
  <c r="L12" i="7" s="1"/>
  <c r="K13" i="7"/>
  <c r="L13" i="7" s="1"/>
  <c r="K14" i="7"/>
  <c r="L14" i="7" s="1"/>
  <c r="K15" i="7"/>
  <c r="L15" i="7" s="1"/>
  <c r="K16" i="7"/>
  <c r="L16" i="7" s="1"/>
  <c r="K17" i="7"/>
  <c r="L17" i="7" s="1"/>
  <c r="K18" i="7"/>
  <c r="L18" i="7" s="1"/>
  <c r="K19" i="7"/>
  <c r="L19" i="7" s="1"/>
  <c r="K20" i="7"/>
  <c r="L20" i="7" s="1"/>
  <c r="K21" i="7"/>
  <c r="L21" i="7" s="1"/>
  <c r="K22" i="7"/>
  <c r="L22" i="7" s="1"/>
  <c r="K23" i="7"/>
  <c r="L23" i="7" s="1"/>
  <c r="K24" i="7"/>
  <c r="L24" i="7" s="1"/>
  <c r="K25" i="7"/>
  <c r="L25" i="7" s="1"/>
  <c r="K26" i="7"/>
  <c r="L26" i="7" s="1"/>
  <c r="K27" i="7"/>
  <c r="L27" i="7" s="1"/>
  <c r="K28" i="7"/>
  <c r="L28" i="7" s="1"/>
  <c r="K29" i="7"/>
  <c r="L29" i="7" s="1"/>
  <c r="K30" i="7"/>
  <c r="L30" i="7" s="1"/>
  <c r="K31" i="7"/>
  <c r="L31" i="7" s="1"/>
  <c r="K32" i="7"/>
  <c r="L32" i="7" s="1"/>
  <c r="K33" i="7"/>
  <c r="L33" i="7" s="1"/>
  <c r="K34" i="7"/>
  <c r="L34" i="7" s="1"/>
  <c r="K35" i="7"/>
  <c r="L35" i="7" s="1"/>
  <c r="K36" i="7"/>
  <c r="L36" i="7" s="1"/>
  <c r="K37" i="7"/>
  <c r="L37" i="7" s="1"/>
  <c r="K38" i="7"/>
  <c r="L38" i="7" s="1"/>
  <c r="K4" i="7"/>
  <c r="L4" i="7" s="1"/>
  <c r="AW34" i="1"/>
  <c r="AW35" i="1"/>
  <c r="AW36" i="1"/>
  <c r="AW37" i="1"/>
  <c r="AS34" i="1"/>
  <c r="AS35" i="1"/>
  <c r="AS36" i="1"/>
  <c r="AS37" i="1"/>
  <c r="AO34" i="1"/>
  <c r="AO35" i="1"/>
  <c r="AO36" i="1"/>
  <c r="AO37" i="1"/>
  <c r="AK34" i="1"/>
  <c r="AK35" i="1"/>
  <c r="AK36" i="1"/>
  <c r="AK37" i="1"/>
  <c r="AG34" i="1"/>
  <c r="AG35" i="1"/>
  <c r="AG36" i="1"/>
  <c r="AG37" i="1"/>
  <c r="AC34" i="1"/>
  <c r="AC35" i="1"/>
  <c r="AC36" i="1"/>
  <c r="AC37" i="1"/>
  <c r="Y34" i="1"/>
  <c r="Y35" i="1"/>
  <c r="Y36" i="1"/>
  <c r="Y37" i="1"/>
  <c r="U34" i="1"/>
  <c r="U35" i="1"/>
  <c r="U36" i="1"/>
  <c r="U37" i="1"/>
  <c r="Q34" i="1"/>
  <c r="Q35" i="1"/>
  <c r="Q36" i="1"/>
  <c r="Q37" i="1"/>
  <c r="M34" i="1"/>
  <c r="M35" i="1"/>
  <c r="M36" i="1"/>
  <c r="M37" i="1"/>
  <c r="I34" i="1"/>
  <c r="I35" i="1"/>
  <c r="I36" i="1"/>
  <c r="I37" i="1"/>
  <c r="E34" i="1"/>
  <c r="E35" i="1"/>
  <c r="E36" i="1"/>
  <c r="E37" i="1"/>
  <c r="G35" i="7"/>
  <c r="G36" i="7"/>
  <c r="G37" i="7"/>
  <c r="G38" i="7"/>
  <c r="D34" i="7"/>
  <c r="H34" i="7" s="1"/>
  <c r="D35" i="7"/>
  <c r="H35" i="7" s="1"/>
  <c r="I35" i="7" s="1"/>
  <c r="J35" i="7" s="1"/>
  <c r="D36" i="7"/>
  <c r="H36" i="7" s="1"/>
  <c r="I36" i="7" s="1"/>
  <c r="J36" i="7" s="1"/>
  <c r="D37" i="7"/>
  <c r="H37" i="7" s="1"/>
  <c r="I37" i="7" s="1"/>
  <c r="J37" i="7" s="1"/>
  <c r="D38" i="7"/>
  <c r="H38" i="7" s="1"/>
  <c r="I38" i="7" s="1"/>
  <c r="J38" i="7" s="1"/>
  <c r="BH37" i="1" l="1"/>
  <c r="BI37" i="1" s="1"/>
  <c r="BH36" i="1"/>
  <c r="BI36" i="1" s="1"/>
  <c r="BH35" i="1"/>
  <c r="BI35" i="1" s="1"/>
  <c r="AV12" i="9"/>
  <c r="AW12" i="9" s="1"/>
  <c r="AV4" i="9"/>
  <c r="AW4" i="9" s="1"/>
  <c r="AV8" i="9"/>
  <c r="AW8" i="9" s="1"/>
  <c r="AV28" i="9"/>
  <c r="AW28" i="9" s="1"/>
  <c r="AV6" i="9"/>
  <c r="AW6" i="9" s="1"/>
  <c r="AV33" i="9"/>
  <c r="AW33" i="9" s="1"/>
  <c r="AV14" i="9"/>
  <c r="AW14" i="9" s="1"/>
  <c r="AV26" i="9"/>
  <c r="AW26" i="9" s="1"/>
  <c r="AV31" i="9"/>
  <c r="AW31" i="9" s="1"/>
  <c r="AV5" i="9"/>
  <c r="AW5" i="9" s="1"/>
  <c r="AV37" i="9"/>
  <c r="AW37" i="9" s="1"/>
  <c r="AV13" i="9"/>
  <c r="AW13" i="9" s="1"/>
  <c r="AV35" i="9"/>
  <c r="AW35" i="9" s="1"/>
  <c r="AV34" i="9"/>
  <c r="AW34" i="9" s="1"/>
  <c r="AV17" i="9"/>
  <c r="AW17" i="9" s="1"/>
  <c r="AV25" i="9"/>
  <c r="AW25" i="9" s="1"/>
  <c r="AV30" i="9"/>
  <c r="AW30" i="9" s="1"/>
  <c r="AV11" i="9"/>
  <c r="AW11" i="9" s="1"/>
  <c r="AV23" i="9"/>
  <c r="AW23" i="9" s="1"/>
  <c r="AV21" i="9"/>
  <c r="AW21" i="9" s="1"/>
  <c r="AV15" i="9"/>
  <c r="AW15" i="9" s="1"/>
  <c r="AV24" i="9"/>
  <c r="AW24" i="9" s="1"/>
  <c r="AV20" i="9"/>
  <c r="AW20" i="9" s="1"/>
  <c r="AV7" i="9"/>
  <c r="AW7" i="9" s="1"/>
  <c r="AV10" i="9"/>
  <c r="AW10" i="9" s="1"/>
  <c r="O37" i="7"/>
  <c r="P37" i="7" s="1"/>
  <c r="O36" i="7"/>
  <c r="P36" i="7" s="1"/>
  <c r="O35" i="7"/>
  <c r="P35" i="7" s="1"/>
  <c r="O38" i="7"/>
  <c r="P38" i="7" s="1"/>
  <c r="BH34" i="1"/>
  <c r="BI34" i="1" s="1"/>
  <c r="G27" i="7"/>
  <c r="G26" i="7"/>
  <c r="G25" i="7"/>
  <c r="G24" i="7"/>
  <c r="G23" i="7"/>
  <c r="G22" i="7"/>
  <c r="G21" i="7"/>
  <c r="G20" i="7"/>
  <c r="G19" i="7"/>
  <c r="G18" i="7"/>
  <c r="G17" i="7"/>
  <c r="G16" i="7"/>
  <c r="G15" i="7"/>
  <c r="G14" i="7"/>
  <c r="G13" i="7"/>
  <c r="G12" i="7"/>
  <c r="G11" i="7"/>
  <c r="G10" i="7"/>
  <c r="G9" i="7"/>
  <c r="G8" i="7"/>
  <c r="G7" i="7"/>
  <c r="G6" i="7"/>
  <c r="G5" i="7"/>
  <c r="G4" i="7"/>
  <c r="D33" i="7"/>
  <c r="H33" i="7" s="1"/>
  <c r="D32" i="7"/>
  <c r="H32" i="7" s="1"/>
  <c r="D31" i="7"/>
  <c r="H31" i="7" s="1"/>
  <c r="D30" i="7"/>
  <c r="H30" i="7" s="1"/>
  <c r="D29" i="7"/>
  <c r="H29" i="7" s="1"/>
  <c r="D28" i="7"/>
  <c r="H28" i="7" s="1"/>
  <c r="D27" i="7"/>
  <c r="D26" i="7"/>
  <c r="H26" i="7" s="1"/>
  <c r="D25" i="7"/>
  <c r="D24" i="7"/>
  <c r="H24" i="7" s="1"/>
  <c r="D23" i="7"/>
  <c r="D22" i="7"/>
  <c r="H22" i="7" s="1"/>
  <c r="D21" i="7"/>
  <c r="D20" i="7"/>
  <c r="D19" i="7"/>
  <c r="D18" i="7"/>
  <c r="H18" i="7" s="1"/>
  <c r="D17" i="7"/>
  <c r="D16" i="7"/>
  <c r="H16" i="7" s="1"/>
  <c r="D15" i="7"/>
  <c r="D14" i="7"/>
  <c r="H14" i="7" s="1"/>
  <c r="D13" i="7"/>
  <c r="D12" i="7"/>
  <c r="H12" i="7" s="1"/>
  <c r="D11" i="7"/>
  <c r="D10" i="7"/>
  <c r="H10" i="7" s="1"/>
  <c r="D9" i="7"/>
  <c r="D8" i="7"/>
  <c r="H8" i="7" s="1"/>
  <c r="D7" i="7"/>
  <c r="D6" i="7"/>
  <c r="H6" i="7" s="1"/>
  <c r="D5" i="7"/>
  <c r="H4" i="7"/>
  <c r="AW32" i="1"/>
  <c r="AW33" i="1"/>
  <c r="AS32" i="1"/>
  <c r="AS33" i="1"/>
  <c r="AO32" i="1"/>
  <c r="AO33" i="1"/>
  <c r="AK32" i="1"/>
  <c r="AK33" i="1"/>
  <c r="AG32" i="1"/>
  <c r="AG33" i="1"/>
  <c r="AC32" i="1"/>
  <c r="AC33" i="1"/>
  <c r="Y32" i="1"/>
  <c r="Y33" i="1"/>
  <c r="U32" i="1"/>
  <c r="U33" i="1"/>
  <c r="H21" i="7" l="1"/>
  <c r="I21" i="7" s="1"/>
  <c r="J21" i="7" s="1"/>
  <c r="O21" i="7" s="1"/>
  <c r="P21" i="7" s="1"/>
  <c r="H23" i="7"/>
  <c r="I23" i="7" s="1"/>
  <c r="J23" i="7" s="1"/>
  <c r="O23" i="7" s="1"/>
  <c r="P23" i="7" s="1"/>
  <c r="H25" i="7"/>
  <c r="I25" i="7" s="1"/>
  <c r="J25" i="7" s="1"/>
  <c r="O25" i="7" s="1"/>
  <c r="P25" i="7" s="1"/>
  <c r="H27" i="7"/>
  <c r="I27" i="7" s="1"/>
  <c r="J27" i="7" s="1"/>
  <c r="O27" i="7" s="1"/>
  <c r="P27" i="7" s="1"/>
  <c r="H5" i="7"/>
  <c r="I5" i="7" s="1"/>
  <c r="J5" i="7" s="1"/>
  <c r="O5" i="7" s="1"/>
  <c r="P5" i="7" s="1"/>
  <c r="H7" i="7"/>
  <c r="I7" i="7" s="1"/>
  <c r="J7" i="7" s="1"/>
  <c r="O7" i="7" s="1"/>
  <c r="P7" i="7" s="1"/>
  <c r="H9" i="7"/>
  <c r="I9" i="7" s="1"/>
  <c r="J9" i="7" s="1"/>
  <c r="O9" i="7" s="1"/>
  <c r="P9" i="7" s="1"/>
  <c r="H11" i="7"/>
  <c r="I11" i="7" s="1"/>
  <c r="J11" i="7" s="1"/>
  <c r="O11" i="7" s="1"/>
  <c r="P11" i="7" s="1"/>
  <c r="H13" i="7"/>
  <c r="I13" i="7" s="1"/>
  <c r="J13" i="7" s="1"/>
  <c r="O13" i="7" s="1"/>
  <c r="P13" i="7" s="1"/>
  <c r="H15" i="7"/>
  <c r="I15" i="7" s="1"/>
  <c r="J15" i="7" s="1"/>
  <c r="O15" i="7" s="1"/>
  <c r="P15" i="7" s="1"/>
  <c r="H17" i="7"/>
  <c r="I17" i="7" s="1"/>
  <c r="J17" i="7" s="1"/>
  <c r="O17" i="7" s="1"/>
  <c r="P17" i="7" s="1"/>
  <c r="H19" i="7"/>
  <c r="I19" i="7" s="1"/>
  <c r="J19" i="7" s="1"/>
  <c r="O19" i="7" s="1"/>
  <c r="P19" i="7" s="1"/>
  <c r="H20" i="7"/>
  <c r="I20" i="7" s="1"/>
  <c r="J20" i="7" s="1"/>
  <c r="O20" i="7" s="1"/>
  <c r="P20" i="7" s="1"/>
  <c r="I4" i="7"/>
  <c r="I12" i="7"/>
  <c r="J12" i="7" s="1"/>
  <c r="O12" i="7" s="1"/>
  <c r="P12" i="7" s="1"/>
  <c r="I16" i="7"/>
  <c r="J16" i="7" s="1"/>
  <c r="O16" i="7" s="1"/>
  <c r="P16" i="7" s="1"/>
  <c r="I30" i="7"/>
  <c r="J30" i="7" s="1"/>
  <c r="I8" i="7"/>
  <c r="J8" i="7" s="1"/>
  <c r="O8" i="7" s="1"/>
  <c r="P8" i="7" s="1"/>
  <c r="I24" i="7"/>
  <c r="J24" i="7" s="1"/>
  <c r="O24" i="7" s="1"/>
  <c r="P24" i="7" s="1"/>
  <c r="I34" i="7"/>
  <c r="J34" i="7" s="1"/>
  <c r="I6" i="7"/>
  <c r="J6" i="7" s="1"/>
  <c r="O6" i="7" s="1"/>
  <c r="P6" i="7" s="1"/>
  <c r="I14" i="7"/>
  <c r="J14" i="7" s="1"/>
  <c r="O14" i="7" s="1"/>
  <c r="P14" i="7" s="1"/>
  <c r="I22" i="7"/>
  <c r="J22" i="7" s="1"/>
  <c r="O22" i="7" s="1"/>
  <c r="P22" i="7" s="1"/>
  <c r="I29" i="7"/>
  <c r="J29" i="7" s="1"/>
  <c r="I33" i="7"/>
  <c r="J33" i="7" s="1"/>
  <c r="I28" i="7"/>
  <c r="J28" i="7" s="1"/>
  <c r="I32" i="7"/>
  <c r="J32" i="7" s="1"/>
  <c r="I10" i="7"/>
  <c r="J10" i="7" s="1"/>
  <c r="O10" i="7" s="1"/>
  <c r="P10" i="7" s="1"/>
  <c r="I18" i="7"/>
  <c r="J18" i="7" s="1"/>
  <c r="O18" i="7" s="1"/>
  <c r="P18" i="7" s="1"/>
  <c r="I26" i="7"/>
  <c r="J26" i="7" s="1"/>
  <c r="O26" i="7" s="1"/>
  <c r="P26" i="7" s="1"/>
  <c r="I31" i="7"/>
  <c r="J31" i="7" s="1"/>
  <c r="G28" i="7"/>
  <c r="G29" i="7"/>
  <c r="G30" i="7"/>
  <c r="G31" i="7"/>
  <c r="O31" i="7" s="1"/>
  <c r="P31" i="7" s="1"/>
  <c r="G32" i="7"/>
  <c r="G33" i="7"/>
  <c r="O33" i="7" s="1"/>
  <c r="P33" i="7" s="1"/>
  <c r="G34" i="7"/>
  <c r="Q32" i="1"/>
  <c r="Q33" i="1"/>
  <c r="O28" i="7" l="1"/>
  <c r="P28" i="7" s="1"/>
  <c r="J4" i="7"/>
  <c r="O4" i="7" s="1"/>
  <c r="P4" i="7" s="1"/>
  <c r="O34" i="7"/>
  <c r="P34" i="7" s="1"/>
  <c r="O32" i="7"/>
  <c r="P32" i="7" s="1"/>
  <c r="O30" i="7"/>
  <c r="P30" i="7" s="1"/>
  <c r="O29" i="7"/>
  <c r="P29" i="7" s="1"/>
  <c r="M32" i="1"/>
  <c r="M33" i="1"/>
  <c r="I32" i="1" l="1"/>
  <c r="I33" i="1"/>
  <c r="AY32" i="1"/>
  <c r="AZ32" i="1" s="1"/>
  <c r="AY33" i="1"/>
  <c r="AZ33" i="1" s="1"/>
  <c r="C14" i="3"/>
  <c r="C13" i="3"/>
  <c r="C12" i="3"/>
  <c r="C11" i="3"/>
  <c r="C10" i="3"/>
  <c r="C9" i="3"/>
  <c r="C8" i="3"/>
  <c r="C7" i="3"/>
  <c r="C6" i="3"/>
  <c r="C5" i="3"/>
  <c r="C4" i="3"/>
  <c r="C3" i="3"/>
  <c r="BD33" i="1"/>
  <c r="E32" i="1"/>
  <c r="BA32" i="1" s="1"/>
  <c r="E33" i="1"/>
  <c r="BA33" i="1" s="1"/>
  <c r="AY4" i="1"/>
  <c r="BB32" i="1" l="1"/>
  <c r="BB33" i="1"/>
  <c r="BH33" i="1" s="1"/>
  <c r="BI33" i="1" s="1"/>
  <c r="BD32" i="1"/>
  <c r="BD5" i="1"/>
  <c r="BD6" i="1"/>
  <c r="BD7" i="1"/>
  <c r="BD9" i="1"/>
  <c r="BD10" i="1"/>
  <c r="BD11" i="1"/>
  <c r="BD12" i="1"/>
  <c r="BD13" i="1"/>
  <c r="BD14" i="1"/>
  <c r="BD15" i="1"/>
  <c r="BD16" i="1"/>
  <c r="BD17" i="1"/>
  <c r="BD18" i="1"/>
  <c r="BD19" i="1"/>
  <c r="BD20" i="1"/>
  <c r="BD21" i="1"/>
  <c r="BD22" i="1"/>
  <c r="BD23" i="1"/>
  <c r="BD24" i="1"/>
  <c r="BD25" i="1"/>
  <c r="BD26" i="1"/>
  <c r="BD27" i="1"/>
  <c r="BD28" i="1"/>
  <c r="BD29" i="1"/>
  <c r="BD30" i="1"/>
  <c r="BD31" i="1"/>
  <c r="BD8" i="1"/>
  <c r="AY5" i="1"/>
  <c r="AY6" i="1"/>
  <c r="AY7" i="1"/>
  <c r="AY8" i="1"/>
  <c r="AY9" i="1"/>
  <c r="AY10" i="1"/>
  <c r="AY11" i="1"/>
  <c r="AY12" i="1"/>
  <c r="AY13" i="1"/>
  <c r="AY14" i="1"/>
  <c r="AY15" i="1"/>
  <c r="AY16" i="1"/>
  <c r="AY17" i="1"/>
  <c r="AY18" i="1"/>
  <c r="AY19" i="1"/>
  <c r="AY20" i="1"/>
  <c r="AY21" i="1"/>
  <c r="AY22" i="1"/>
  <c r="AY23" i="1"/>
  <c r="AY24" i="1"/>
  <c r="AY25" i="1"/>
  <c r="AY26" i="1"/>
  <c r="AY27" i="1"/>
  <c r="AY28" i="1"/>
  <c r="AY29" i="1"/>
  <c r="AY30" i="1"/>
  <c r="AY31" i="1"/>
  <c r="AZ4" i="1"/>
  <c r="AW4" i="1"/>
  <c r="BH32" i="1" l="1"/>
  <c r="BI32" i="1" s="1"/>
  <c r="I4" i="1"/>
  <c r="M4" i="1"/>
  <c r="Q4" i="1"/>
  <c r="U4" i="1"/>
  <c r="Y4" i="1"/>
  <c r="AC4" i="1"/>
  <c r="AG4" i="1"/>
  <c r="AK4" i="1"/>
  <c r="AO4" i="1"/>
  <c r="AS4" i="1"/>
  <c r="M5" i="1"/>
  <c r="Q5" i="1"/>
  <c r="U5" i="1"/>
  <c r="Y5" i="1"/>
  <c r="AC5" i="1"/>
  <c r="AG5" i="1"/>
  <c r="AK5" i="1"/>
  <c r="AO5" i="1"/>
  <c r="AS5" i="1"/>
  <c r="AW5" i="1"/>
  <c r="E6" i="1"/>
  <c r="I6" i="1"/>
  <c r="M6" i="1"/>
  <c r="Q6" i="1"/>
  <c r="U6" i="1"/>
  <c r="Y6" i="1"/>
  <c r="AC6" i="1"/>
  <c r="AG6" i="1"/>
  <c r="AK6" i="1"/>
  <c r="AO6" i="1"/>
  <c r="AS6" i="1"/>
  <c r="AW6" i="1"/>
  <c r="E7" i="1"/>
  <c r="I7" i="1"/>
  <c r="M7" i="1"/>
  <c r="Q7" i="1"/>
  <c r="U7" i="1"/>
  <c r="Y7" i="1"/>
  <c r="AC7" i="1"/>
  <c r="AG7" i="1"/>
  <c r="AK7" i="1"/>
  <c r="AO7" i="1"/>
  <c r="AS7" i="1"/>
  <c r="AW7" i="1"/>
  <c r="E8" i="1"/>
  <c r="I8" i="1"/>
  <c r="M8" i="1"/>
  <c r="Q8" i="1"/>
  <c r="U8" i="1"/>
  <c r="Y8" i="1"/>
  <c r="AC8" i="1"/>
  <c r="AG8" i="1"/>
  <c r="AK8" i="1"/>
  <c r="AO8" i="1"/>
  <c r="AS8" i="1"/>
  <c r="AW8" i="1"/>
  <c r="E9" i="1"/>
  <c r="I9" i="1"/>
  <c r="M9" i="1"/>
  <c r="Q9" i="1"/>
  <c r="U9" i="1"/>
  <c r="Y9" i="1"/>
  <c r="AC9" i="1"/>
  <c r="AG9" i="1"/>
  <c r="AK9" i="1"/>
  <c r="AO9" i="1"/>
  <c r="AS9" i="1"/>
  <c r="AW9" i="1"/>
  <c r="E10" i="1"/>
  <c r="I10" i="1"/>
  <c r="M10" i="1"/>
  <c r="Q10" i="1"/>
  <c r="U10" i="1"/>
  <c r="Y10" i="1"/>
  <c r="AC10" i="1"/>
  <c r="AG10" i="1"/>
  <c r="AK10" i="1"/>
  <c r="AO10" i="1"/>
  <c r="AS10" i="1"/>
  <c r="AW10" i="1"/>
  <c r="E11" i="1"/>
  <c r="I11" i="1"/>
  <c r="M11" i="1"/>
  <c r="Q11" i="1"/>
  <c r="U11" i="1"/>
  <c r="Y11" i="1"/>
  <c r="AC11" i="1"/>
  <c r="AG11" i="1"/>
  <c r="AK11" i="1"/>
  <c r="AO11" i="1"/>
  <c r="AS11" i="1"/>
  <c r="AW11" i="1"/>
  <c r="E12" i="1"/>
  <c r="I12" i="1"/>
  <c r="M12" i="1"/>
  <c r="Q12" i="1"/>
  <c r="U12" i="1"/>
  <c r="Y12" i="1"/>
  <c r="AC12" i="1"/>
  <c r="AG12" i="1"/>
  <c r="AK12" i="1"/>
  <c r="AO12" i="1"/>
  <c r="AS12" i="1"/>
  <c r="AW12" i="1"/>
  <c r="E13" i="1"/>
  <c r="I13" i="1"/>
  <c r="M13" i="1"/>
  <c r="Q13" i="1"/>
  <c r="U13" i="1"/>
  <c r="Y13" i="1"/>
  <c r="AC13" i="1"/>
  <c r="AG13" i="1"/>
  <c r="AK13" i="1"/>
  <c r="AO13" i="1"/>
  <c r="AS13" i="1"/>
  <c r="AW13" i="1"/>
  <c r="I14" i="1"/>
  <c r="M14" i="1"/>
  <c r="Q14" i="1"/>
  <c r="U14" i="1"/>
  <c r="Y14" i="1"/>
  <c r="AC14" i="1"/>
  <c r="AG14" i="1"/>
  <c r="AK14" i="1"/>
  <c r="AO14" i="1"/>
  <c r="AS14" i="1"/>
  <c r="AW14" i="1"/>
  <c r="E15" i="1"/>
  <c r="I15" i="1"/>
  <c r="M15" i="1"/>
  <c r="Q15" i="1"/>
  <c r="U15" i="1"/>
  <c r="Y15" i="1"/>
  <c r="AC15" i="1"/>
  <c r="AG15" i="1"/>
  <c r="AK15" i="1"/>
  <c r="AO15" i="1"/>
  <c r="AS15" i="1"/>
  <c r="AW15" i="1"/>
  <c r="E16" i="1"/>
  <c r="I16" i="1"/>
  <c r="M16" i="1"/>
  <c r="Q16" i="1"/>
  <c r="U16" i="1"/>
  <c r="Y16" i="1"/>
  <c r="AC16" i="1"/>
  <c r="AG16" i="1"/>
  <c r="AK16" i="1"/>
  <c r="AO16" i="1"/>
  <c r="AS16" i="1"/>
  <c r="AW16" i="1"/>
  <c r="E17" i="1"/>
  <c r="I17" i="1"/>
  <c r="M17" i="1"/>
  <c r="Q17" i="1"/>
  <c r="U17" i="1"/>
  <c r="Y17" i="1"/>
  <c r="AC17" i="1"/>
  <c r="AG17" i="1"/>
  <c r="AK17" i="1"/>
  <c r="AO17" i="1"/>
  <c r="AS17" i="1"/>
  <c r="AW17" i="1"/>
  <c r="E18" i="1"/>
  <c r="M18" i="1"/>
  <c r="Q18" i="1"/>
  <c r="U18" i="1"/>
  <c r="Y18" i="1"/>
  <c r="AC18" i="1"/>
  <c r="AG18" i="1"/>
  <c r="AK18" i="1"/>
  <c r="AO18" i="1"/>
  <c r="AS18" i="1"/>
  <c r="AW18" i="1"/>
  <c r="E19" i="1"/>
  <c r="I19" i="1"/>
  <c r="M19" i="1"/>
  <c r="Q19" i="1"/>
  <c r="U19" i="1"/>
  <c r="Y19" i="1"/>
  <c r="AC19" i="1"/>
  <c r="AG19" i="1"/>
  <c r="AK19" i="1"/>
  <c r="AO19" i="1"/>
  <c r="AS19" i="1"/>
  <c r="AW19" i="1"/>
  <c r="E20" i="1"/>
  <c r="I20" i="1"/>
  <c r="M20" i="1"/>
  <c r="Q20" i="1"/>
  <c r="U20" i="1"/>
  <c r="Y20" i="1"/>
  <c r="AC20" i="1"/>
  <c r="AG20" i="1"/>
  <c r="AK20" i="1"/>
  <c r="AO20" i="1"/>
  <c r="AS20" i="1"/>
  <c r="AW20" i="1"/>
  <c r="E21" i="1"/>
  <c r="I21" i="1"/>
  <c r="M21" i="1"/>
  <c r="Q21" i="1"/>
  <c r="U21" i="1"/>
  <c r="Y21" i="1"/>
  <c r="AC21" i="1"/>
  <c r="AG21" i="1"/>
  <c r="AK21" i="1"/>
  <c r="AO21" i="1"/>
  <c r="AS21" i="1"/>
  <c r="AW21" i="1"/>
  <c r="E22" i="1"/>
  <c r="I22" i="1"/>
  <c r="M22" i="1"/>
  <c r="Q22" i="1"/>
  <c r="U22" i="1"/>
  <c r="Y22" i="1"/>
  <c r="AC22" i="1"/>
  <c r="AG22" i="1"/>
  <c r="AK22" i="1"/>
  <c r="AO22" i="1"/>
  <c r="AS22" i="1"/>
  <c r="AW22" i="1"/>
  <c r="E23" i="1"/>
  <c r="I23" i="1"/>
  <c r="M23" i="1"/>
  <c r="Q23" i="1"/>
  <c r="U23" i="1"/>
  <c r="Y23" i="1"/>
  <c r="AC23" i="1"/>
  <c r="AG23" i="1"/>
  <c r="AK23" i="1"/>
  <c r="AO23" i="1"/>
  <c r="AS23" i="1"/>
  <c r="AW23" i="1"/>
  <c r="E24" i="1"/>
  <c r="I24" i="1"/>
  <c r="M24" i="1"/>
  <c r="Q24" i="1"/>
  <c r="U24" i="1"/>
  <c r="Y24" i="1"/>
  <c r="AC24" i="1"/>
  <c r="AG24" i="1"/>
  <c r="AK24" i="1"/>
  <c r="AO24" i="1"/>
  <c r="AS24" i="1"/>
  <c r="AW24" i="1"/>
  <c r="E25" i="1"/>
  <c r="I25" i="1"/>
  <c r="M25" i="1"/>
  <c r="Q25" i="1"/>
  <c r="U25" i="1"/>
  <c r="Y25" i="1"/>
  <c r="AC25" i="1"/>
  <c r="AG25" i="1"/>
  <c r="AK25" i="1"/>
  <c r="AO25" i="1"/>
  <c r="AS25" i="1"/>
  <c r="AW25" i="1"/>
  <c r="E26" i="1"/>
  <c r="I26" i="1"/>
  <c r="M26" i="1"/>
  <c r="Q26" i="1"/>
  <c r="U26" i="1"/>
  <c r="Y26" i="1"/>
  <c r="AC26" i="1"/>
  <c r="AG26" i="1"/>
  <c r="AK26" i="1"/>
  <c r="AO26" i="1"/>
  <c r="AS26" i="1"/>
  <c r="AW26" i="1"/>
  <c r="E27" i="1"/>
  <c r="I27" i="1"/>
  <c r="M27" i="1"/>
  <c r="Q27" i="1"/>
  <c r="U27" i="1"/>
  <c r="Y27" i="1"/>
  <c r="AC27" i="1"/>
  <c r="AG27" i="1"/>
  <c r="AK27" i="1"/>
  <c r="AO27" i="1"/>
  <c r="AS27" i="1"/>
  <c r="AW27" i="1"/>
  <c r="E28" i="1"/>
  <c r="I28" i="1"/>
  <c r="M28" i="1"/>
  <c r="Q28" i="1"/>
  <c r="U28" i="1"/>
  <c r="Y28" i="1"/>
  <c r="AC28" i="1"/>
  <c r="AG28" i="1"/>
  <c r="AK28" i="1"/>
  <c r="AO28" i="1"/>
  <c r="AS28" i="1"/>
  <c r="AW28" i="1"/>
  <c r="E29" i="1"/>
  <c r="I29" i="1"/>
  <c r="M29" i="1"/>
  <c r="Q29" i="1"/>
  <c r="U29" i="1"/>
  <c r="Y29" i="1"/>
  <c r="AC29" i="1"/>
  <c r="AG29" i="1"/>
  <c r="AK29" i="1"/>
  <c r="AO29" i="1"/>
  <c r="AS29" i="1"/>
  <c r="AW29" i="1"/>
  <c r="E30" i="1"/>
  <c r="I30" i="1"/>
  <c r="M30" i="1"/>
  <c r="Q30" i="1"/>
  <c r="U30" i="1"/>
  <c r="Y30" i="1"/>
  <c r="AC30" i="1"/>
  <c r="AG30" i="1"/>
  <c r="AK30" i="1"/>
  <c r="AO30" i="1"/>
  <c r="AS30" i="1"/>
  <c r="AW30" i="1"/>
  <c r="E31" i="1"/>
  <c r="I31" i="1"/>
  <c r="M31" i="1"/>
  <c r="Q31" i="1"/>
  <c r="U31" i="1"/>
  <c r="Y31" i="1"/>
  <c r="AC31" i="1"/>
  <c r="AG31" i="1"/>
  <c r="AK31" i="1"/>
  <c r="AO31" i="1"/>
  <c r="AS31" i="1"/>
  <c r="AW31" i="1"/>
  <c r="BA4" i="1" l="1"/>
  <c r="BC4" i="1" s="1"/>
  <c r="AZ5" i="1" l="1"/>
  <c r="AZ6" i="1"/>
  <c r="AZ7" i="1"/>
  <c r="AZ8" i="1"/>
  <c r="AZ9" i="1"/>
  <c r="AZ10" i="1"/>
  <c r="AZ11" i="1"/>
  <c r="AZ12" i="1"/>
  <c r="AZ13" i="1"/>
  <c r="AZ14" i="1"/>
  <c r="AZ15" i="1"/>
  <c r="AZ16" i="1"/>
  <c r="AZ17" i="1"/>
  <c r="AZ18" i="1"/>
  <c r="AZ19" i="1"/>
  <c r="AZ20" i="1"/>
  <c r="AZ21" i="1"/>
  <c r="AZ22" i="1"/>
  <c r="AZ23" i="1"/>
  <c r="AZ24" i="1"/>
  <c r="AZ25" i="1"/>
  <c r="AZ26" i="1"/>
  <c r="AZ28" i="1"/>
  <c r="AZ29" i="1"/>
  <c r="AZ30" i="1"/>
  <c r="AZ31" i="1"/>
  <c r="BA28" i="1" l="1"/>
  <c r="BA24" i="1"/>
  <c r="BA20" i="1"/>
  <c r="BA16" i="1"/>
  <c r="BA30" i="1"/>
  <c r="BA26" i="1"/>
  <c r="BA22" i="1"/>
  <c r="BA18" i="1"/>
  <c r="BA27" i="1"/>
  <c r="BA23" i="1"/>
  <c r="BA15" i="1"/>
  <c r="BA29" i="1"/>
  <c r="BA25" i="1"/>
  <c r="BA21" i="1"/>
  <c r="BA17" i="1"/>
  <c r="BA31" i="1"/>
  <c r="BA19" i="1"/>
  <c r="BA5" i="1"/>
  <c r="BA14" i="1"/>
  <c r="BA13" i="1"/>
  <c r="BA12" i="1"/>
  <c r="BA11" i="1"/>
  <c r="BA10" i="1"/>
  <c r="BA9" i="1"/>
  <c r="BA8" i="1"/>
  <c r="BA7" i="1"/>
  <c r="BA6" i="1"/>
  <c r="BB10" i="1" l="1"/>
  <c r="BB14" i="1"/>
  <c r="BB15" i="1"/>
  <c r="BB22" i="1"/>
  <c r="BB20" i="1"/>
  <c r="BB11" i="1"/>
  <c r="BB5" i="1"/>
  <c r="BB21" i="1"/>
  <c r="BB23" i="1"/>
  <c r="BB26" i="1"/>
  <c r="BB24" i="1"/>
  <c r="BB8" i="1"/>
  <c r="BB12" i="1"/>
  <c r="BB19" i="1"/>
  <c r="BB25" i="1"/>
  <c r="BB27" i="1"/>
  <c r="BB30" i="1"/>
  <c r="BB28" i="1"/>
  <c r="BB9" i="1"/>
  <c r="BC9" i="1" s="1"/>
  <c r="BB13" i="1"/>
  <c r="BB31" i="1"/>
  <c r="BB29" i="1"/>
  <c r="BB18" i="1"/>
  <c r="BB16" i="1"/>
  <c r="BB6" i="1"/>
  <c r="BB17" i="1"/>
  <c r="BB7" i="1"/>
  <c r="BH18" i="1" l="1"/>
  <c r="BI18" i="1" s="1"/>
  <c r="BH25" i="1"/>
  <c r="BI25" i="1" s="1"/>
  <c r="BH24" i="1"/>
  <c r="BI24" i="1" s="1"/>
  <c r="BH5" i="1"/>
  <c r="BI5" i="1" s="1"/>
  <c r="BH15" i="1"/>
  <c r="BI15" i="1" s="1"/>
  <c r="BH17" i="1"/>
  <c r="BI17" i="1" s="1"/>
  <c r="BH29" i="1"/>
  <c r="BI29" i="1" s="1"/>
  <c r="BH28" i="1"/>
  <c r="BI28" i="1" s="1"/>
  <c r="BH19" i="1"/>
  <c r="BI19" i="1" s="1"/>
  <c r="BH26" i="1"/>
  <c r="BI26" i="1" s="1"/>
  <c r="BH11" i="1"/>
  <c r="BI11" i="1" s="1"/>
  <c r="BH14" i="1"/>
  <c r="BI14" i="1" s="1"/>
  <c r="BH16" i="1"/>
  <c r="BI16" i="1" s="1"/>
  <c r="BH13" i="1"/>
  <c r="BI13" i="1" s="1"/>
  <c r="BH27" i="1"/>
  <c r="BI27" i="1" s="1"/>
  <c r="BH8" i="1"/>
  <c r="BI8" i="1" s="1"/>
  <c r="BH21" i="1"/>
  <c r="BI21" i="1" s="1"/>
  <c r="BH22" i="1"/>
  <c r="BI22" i="1" s="1"/>
  <c r="BH7" i="1"/>
  <c r="BI7" i="1" s="1"/>
  <c r="BH9" i="1"/>
  <c r="BI9" i="1" s="1"/>
  <c r="BH6" i="1"/>
  <c r="BI6" i="1" s="1"/>
  <c r="BH31" i="1"/>
  <c r="BI31" i="1" s="1"/>
  <c r="BH30" i="1"/>
  <c r="BI30" i="1" s="1"/>
  <c r="BH12" i="1"/>
  <c r="BI12" i="1" s="1"/>
  <c r="BH23" i="1"/>
  <c r="BI23" i="1" s="1"/>
  <c r="BH20" i="1"/>
  <c r="BI20" i="1" s="1"/>
  <c r="BH10" i="1"/>
  <c r="BI10" i="1" s="1"/>
  <c r="BH4" i="1"/>
  <c r="BI4" i="1" s="1"/>
</calcChain>
</file>

<file path=xl/sharedStrings.xml><?xml version="1.0" encoding="utf-8"?>
<sst xmlns="http://schemas.openxmlformats.org/spreadsheetml/2006/main" count="392" uniqueCount="214">
  <si>
    <t>Temps</t>
  </si>
  <si>
    <t>Erreurs</t>
  </si>
  <si>
    <t>3 = 1pt</t>
  </si>
  <si>
    <t>0pt = Illisible</t>
  </si>
  <si>
    <t>0,5pt = Moyen</t>
  </si>
  <si>
    <t>1pt = Propre</t>
  </si>
  <si>
    <t>rythme</t>
  </si>
  <si>
    <t>Note/20</t>
  </si>
  <si>
    <t>7=3pts</t>
  </si>
  <si>
    <t>9=4pts</t>
  </si>
  <si>
    <t>10=4,5pts</t>
  </si>
  <si>
    <t>Note rythme</t>
  </si>
  <si>
    <t>note nbre parcours</t>
  </si>
  <si>
    <t>Balise 1</t>
  </si>
  <si>
    <t>Balise 2</t>
  </si>
  <si>
    <t>Balise 3</t>
  </si>
  <si>
    <t>Balise 4</t>
  </si>
  <si>
    <t>Balise 5</t>
  </si>
  <si>
    <t>Balise 6</t>
  </si>
  <si>
    <t>Balise 7</t>
  </si>
  <si>
    <t>Balise 8</t>
  </si>
  <si>
    <t>Balise 9</t>
  </si>
  <si>
    <t>Balise 10</t>
  </si>
  <si>
    <t>Balise 11</t>
  </si>
  <si>
    <t>Nombre d'erreurs</t>
  </si>
  <si>
    <r>
      <t xml:space="preserve">note Rythme
</t>
    </r>
    <r>
      <rPr>
        <b/>
        <sz val="18"/>
        <color theme="1"/>
        <rFont val="Calibri"/>
        <family val="2"/>
        <scheme val="minor"/>
      </rPr>
      <t>/5</t>
    </r>
  </si>
  <si>
    <t>NOM</t>
  </si>
  <si>
    <t>PRENOM</t>
  </si>
  <si>
    <t>Balise 12</t>
  </si>
  <si>
    <t>code balise 1</t>
  </si>
  <si>
    <t>code balise 2</t>
  </si>
  <si>
    <t>code balise  3</t>
  </si>
  <si>
    <t>n</t>
  </si>
  <si>
    <t>o</t>
  </si>
  <si>
    <t>4=1,5pts</t>
  </si>
  <si>
    <t>5=2pts</t>
  </si>
  <si>
    <t>6=2,5pts</t>
  </si>
  <si>
    <t>8= 3,5pts</t>
  </si>
  <si>
    <t>11= 5pts</t>
  </si>
  <si>
    <t>12= 5pts</t>
  </si>
  <si>
    <t>&lt;3 = 0pt</t>
  </si>
  <si>
    <t>0 erreur=10pts</t>
  </si>
  <si>
    <t>1 erreur=9pts</t>
  </si>
  <si>
    <t>2 erreurs= 8pts</t>
  </si>
  <si>
    <t>3 erreurs= 6 pts</t>
  </si>
  <si>
    <t>4 erreurs=4 pts</t>
  </si>
  <si>
    <t>5 erreurs=2 pts</t>
  </si>
  <si>
    <t>6 erreurs=1 pt</t>
  </si>
  <si>
    <t>7 erreurs=0 pt</t>
  </si>
  <si>
    <t>&gt;7=0 pt</t>
  </si>
  <si>
    <t>&lt;4=5 pts</t>
  </si>
  <si>
    <t>Course ultra rapide moins de 4min</t>
  </si>
  <si>
    <t>Course rapide de 4 min à 5 min</t>
  </si>
  <si>
    <t>Course de 5 min à 6 min</t>
  </si>
  <si>
    <t>Marche rapide de 6 min à 7 min</t>
  </si>
  <si>
    <t>Marche + de 7 min</t>
  </si>
  <si>
    <t>Nb de balises cherchées</t>
  </si>
  <si>
    <t xml:space="preserve">Temps Total du parcours
</t>
  </si>
  <si>
    <r>
      <t xml:space="preserve">note Nombre d'erreurs
</t>
    </r>
    <r>
      <rPr>
        <b/>
        <sz val="18"/>
        <color theme="1"/>
        <rFont val="Calibri"/>
        <family val="2"/>
        <scheme val="minor"/>
      </rPr>
      <t>/10</t>
    </r>
  </si>
  <si>
    <t>Bonus éventuel</t>
  </si>
  <si>
    <t>Note /21</t>
  </si>
  <si>
    <t>&lt;7-6:30=1pt</t>
  </si>
  <si>
    <t>6:30-6:00=2pts</t>
  </si>
  <si>
    <t>6:00-5:30=2,5pts</t>
  </si>
  <si>
    <t>5:30-5:00=3pts</t>
  </si>
  <si>
    <t>5:00-4:30=4pts</t>
  </si>
  <si>
    <t>4:30-4=4,5pts</t>
  </si>
  <si>
    <t>Marche</t>
  </si>
  <si>
    <t>Marche rapide</t>
  </si>
  <si>
    <t>course</t>
  </si>
  <si>
    <t>Course rapide</t>
  </si>
  <si>
    <t>course rapide</t>
  </si>
  <si>
    <t>course ultra rapide</t>
  </si>
  <si>
    <r>
      <t xml:space="preserve">Note nbre de balises cherchées
</t>
    </r>
    <r>
      <rPr>
        <b/>
        <sz val="18"/>
        <color theme="1"/>
        <rFont val="Calibri"/>
        <family val="2"/>
        <scheme val="minor"/>
      </rPr>
      <t>/5</t>
    </r>
  </si>
  <si>
    <r>
      <t xml:space="preserve">Lisibilité
à saisir
</t>
    </r>
    <r>
      <rPr>
        <b/>
        <sz val="18"/>
        <color theme="1"/>
        <rFont val="Calibri"/>
        <family val="2"/>
        <scheme val="minor"/>
      </rPr>
      <t>/1</t>
    </r>
  </si>
  <si>
    <t>Copier/coller votre liste d'élèves</t>
  </si>
  <si>
    <t>CHOIX DE VOTRE FORMAT DE COURSE DE CO (cliquer successivement sur les onglets)</t>
  </si>
  <si>
    <t>NOM 1</t>
  </si>
  <si>
    <t>NOM 2</t>
  </si>
  <si>
    <t>NOM1</t>
  </si>
  <si>
    <t>NOM2</t>
  </si>
  <si>
    <t>Prenom1</t>
  </si>
  <si>
    <t>Prenom2</t>
  </si>
  <si>
    <t>NOM3</t>
  </si>
  <si>
    <t>NOM4</t>
  </si>
  <si>
    <t>NOM5</t>
  </si>
  <si>
    <t>NOM6</t>
  </si>
  <si>
    <t>NOM7</t>
  </si>
  <si>
    <t>NOM8</t>
  </si>
  <si>
    <t>NOM9</t>
  </si>
  <si>
    <t>NOM10</t>
  </si>
  <si>
    <t>NOM11</t>
  </si>
  <si>
    <t>NOM12</t>
  </si>
  <si>
    <t>NOM13</t>
  </si>
  <si>
    <t>NOM14</t>
  </si>
  <si>
    <t>NOM15</t>
  </si>
  <si>
    <t>NOM16</t>
  </si>
  <si>
    <t>NOM17</t>
  </si>
  <si>
    <t>NOM18</t>
  </si>
  <si>
    <t>NOM19</t>
  </si>
  <si>
    <t>NOM20</t>
  </si>
  <si>
    <t>NOM21</t>
  </si>
  <si>
    <t>NOM22</t>
  </si>
  <si>
    <t>NOM23</t>
  </si>
  <si>
    <t>NOM24</t>
  </si>
  <si>
    <t>NOM25</t>
  </si>
  <si>
    <t>NOM26</t>
  </si>
  <si>
    <t>NOM27</t>
  </si>
  <si>
    <t>NOM28</t>
  </si>
  <si>
    <t>NOM29</t>
  </si>
  <si>
    <t>NOM30</t>
  </si>
  <si>
    <t>NOM31</t>
  </si>
  <si>
    <t>NOM32</t>
  </si>
  <si>
    <t>NOM33</t>
  </si>
  <si>
    <t>NOM34</t>
  </si>
  <si>
    <t>Prenom3</t>
  </si>
  <si>
    <t>Prenom4</t>
  </si>
  <si>
    <t>Prenom5</t>
  </si>
  <si>
    <t>Prenom6</t>
  </si>
  <si>
    <t>Prenom7</t>
  </si>
  <si>
    <t>Prenom8</t>
  </si>
  <si>
    <t>Prenom9</t>
  </si>
  <si>
    <t>Prenom10</t>
  </si>
  <si>
    <t>Prenom11</t>
  </si>
  <si>
    <t>Prenom12</t>
  </si>
  <si>
    <t>Prenom13</t>
  </si>
  <si>
    <t>Prenom14</t>
  </si>
  <si>
    <t>Prenom15</t>
  </si>
  <si>
    <t>Prenom16</t>
  </si>
  <si>
    <t>Prenom17</t>
  </si>
  <si>
    <t>Prenom18</t>
  </si>
  <si>
    <t>Prenom19</t>
  </si>
  <si>
    <t>Prenom20</t>
  </si>
  <si>
    <t>Prenom21</t>
  </si>
  <si>
    <t>Prenom22</t>
  </si>
  <si>
    <t>Prenom23</t>
  </si>
  <si>
    <t>Prenom24</t>
  </si>
  <si>
    <t>Prenom25</t>
  </si>
  <si>
    <t>Prenom26</t>
  </si>
  <si>
    <t>Prenom27</t>
  </si>
  <si>
    <t>Prenom28</t>
  </si>
  <si>
    <t>Prenom29</t>
  </si>
  <si>
    <t>Prenom30</t>
  </si>
  <si>
    <t>Prenom31</t>
  </si>
  <si>
    <t>Prenom32</t>
  </si>
  <si>
    <t>Prenom33</t>
  </si>
  <si>
    <t>Prenom34</t>
  </si>
  <si>
    <t>Temps du parcours</t>
  </si>
  <si>
    <t>tpsdecimal 
A saisir</t>
  </si>
  <si>
    <t xml:space="preserve">Nbre Erreurs
</t>
  </si>
  <si>
    <t>tpsdecimal
A saisir</t>
  </si>
  <si>
    <r>
      <t xml:space="preserve">note Rythme
</t>
    </r>
    <r>
      <rPr>
        <b/>
        <sz val="18"/>
        <color theme="1"/>
        <rFont val="Calibri"/>
        <family val="2"/>
        <scheme val="minor"/>
      </rPr>
      <t>/5</t>
    </r>
  </si>
  <si>
    <r>
      <t xml:space="preserve">Lisibilité
à saisir
</t>
    </r>
    <r>
      <rPr>
        <b/>
        <sz val="18"/>
        <color theme="1"/>
        <rFont val="Calibri"/>
        <family val="2"/>
        <scheme val="minor"/>
      </rPr>
      <t>/1</t>
    </r>
  </si>
  <si>
    <t>Barêmes 1</t>
  </si>
  <si>
    <t>code balise 4</t>
  </si>
  <si>
    <t>code balise 5</t>
  </si>
  <si>
    <t>code balise 6</t>
  </si>
  <si>
    <t>code balise 7</t>
  </si>
  <si>
    <t>code balise  8</t>
  </si>
  <si>
    <t>code balise 9</t>
  </si>
  <si>
    <t>code balise 10</t>
  </si>
  <si>
    <t>code balise 11</t>
  </si>
  <si>
    <t>code balise 12</t>
  </si>
  <si>
    <t>Gestion de Course de CO de 12 balises  et Proposition d'une note selon 4 critères changeables (nombre de balises cherchées, rythme de course, nombre d'erreurs, lisibilité de la feuille de course). Une balise non trouvée est comptée comme fausse.</t>
  </si>
  <si>
    <t>Gestion de Course de CO traditionnelle de 12 balises  et Proposition d'une note selon 4 critères changeables (nombre de balises cherchées, rythme de course, nombre d'erreurs, lisibilité de la feuille de course)</t>
  </si>
  <si>
    <t>Nombre d'erreurs balises                                                                                                                                                                     /10points</t>
  </si>
  <si>
    <t>Lisibilité fiche de course                                                                                                       /1 point</t>
  </si>
  <si>
    <t>Parcours 1</t>
  </si>
  <si>
    <t>Parcours 2</t>
  </si>
  <si>
    <t>Parcours 3</t>
  </si>
  <si>
    <t>Parcours 4</t>
  </si>
  <si>
    <t>Parcours 5</t>
  </si>
  <si>
    <t>Parcours 6</t>
  </si>
  <si>
    <t>Parcours 7</t>
  </si>
  <si>
    <t>Parcours 8</t>
  </si>
  <si>
    <t>Parcours 9</t>
  </si>
  <si>
    <t>Parcours 10</t>
  </si>
  <si>
    <t>Parcours 11</t>
  </si>
  <si>
    <t>Parcours 12</t>
  </si>
  <si>
    <t>Gestion de Course de CO de 12 parcours ( 5 balises par parcours)  et Proposition d'une note selon 4 critères changeables (nombre de balises cherchées, rythme de course, nombre d'erreurs, lisibilité de la feuille de course). Une balise non trouvée est comptée comme fausse.</t>
  </si>
  <si>
    <t>Gestion de Course de CO de 12 cartes (5 balises par carte)  et Proposition d'une note selon 4 critères changeables (nombre de balises cherchées, rythme de course, nombre d'erreurs, lisibilité de la feuille de course). Une balise non trouvée est comptée comme fausse.</t>
  </si>
  <si>
    <t>Barêmes 2</t>
  </si>
  <si>
    <t>Nombre de balises cherchées                                                                                                                                                              /5 points</t>
  </si>
  <si>
    <t>Rythme de course=temps de recherche moyen par balise (Temps Total de course/Nb de balises cherchées)       /5points</t>
  </si>
  <si>
    <t>Détail du barême Rythme ( Temps Total de course / Nb de balises cherchées)                           /5 points</t>
  </si>
  <si>
    <t>Lisibilité fiche de course                                                                                                                                                /1 point</t>
  </si>
  <si>
    <t>Nombre d'erreurs balises                                                                                                                                                                                                                 /10points</t>
  </si>
  <si>
    <t>Détail du barême Rythme ( Temps Total de course / Nb de parcours ou cartes effectués)                           /5 points</t>
  </si>
  <si>
    <t>Nombre de balises cherchées=Nombre de balises relevées sur la feuille de course et relevant d'une activité de recherche. Ce critère qui peut être facile sans réelle activitée de recherche est contrebalancé par un barême sur le critère Nombre d'erreurs balises sévère. Il faudra le signifier aux élèves. On ne marque pas n'importe quoi. Le but n'est pas de remplir arbitrairement la feuille de course.</t>
  </si>
  <si>
    <t>Nombre de parcours ou cartes cherchés                                                                                                                                                                                    /5 points</t>
  </si>
  <si>
    <t>Rythme de course=temps de recherche moyen par parcours ou carte (Temps Total de course/Nb de parcours ou cartes cherchés)     /5points</t>
  </si>
  <si>
    <t>Nombre de parcours ou cartes cherchés=relevant d'une véritable activité de recherche. Ce critère qui peut être facile sans réelle activitée de recherche est contrebalancé par un barême sur le critère Nombre d'erreurs balises sévère. Il faudra le signifier aux élèves. On ne marque pas n'importe quoi. Le but n'est pas de remplir arbitrairement la feuille de course.</t>
  </si>
  <si>
    <t>Carte 1</t>
  </si>
  <si>
    <t>Carte 2</t>
  </si>
  <si>
    <t>Carte 3</t>
  </si>
  <si>
    <t>Carte 4</t>
  </si>
  <si>
    <t>Carte 5</t>
  </si>
  <si>
    <t>Carte 6</t>
  </si>
  <si>
    <t>Carte 7</t>
  </si>
  <si>
    <t>Carte 8</t>
  </si>
  <si>
    <t>Carte 9</t>
  </si>
  <si>
    <t>Carte 10</t>
  </si>
  <si>
    <t>Carte 11</t>
  </si>
  <si>
    <t>Carte 12</t>
  </si>
  <si>
    <t>2 erreurs=9pts</t>
  </si>
  <si>
    <t xml:space="preserve"> 4 erreurs= 8pts</t>
  </si>
  <si>
    <t xml:space="preserve"> 6 erreurs= 6 pts</t>
  </si>
  <si>
    <t xml:space="preserve"> 7 erreurs=4 pts</t>
  </si>
  <si>
    <t>8 erreurs=2 pts</t>
  </si>
  <si>
    <t xml:space="preserve"> 9 erreurs=1 pt</t>
  </si>
  <si>
    <t xml:space="preserve"> 10 erreurs=0 pt</t>
  </si>
  <si>
    <r>
      <rPr>
        <b/>
        <u/>
        <sz val="26"/>
        <rFont val="Calibri"/>
        <family val="2"/>
        <scheme val="minor"/>
      </rPr>
      <t>Cahier des charges de l'application:</t>
    </r>
    <r>
      <rPr>
        <b/>
        <sz val="26"/>
        <rFont val="Calibri"/>
        <family val="2"/>
        <scheme val="minor"/>
      </rPr>
      <t xml:space="preserve">     </t>
    </r>
    <r>
      <rPr>
        <b/>
        <sz val="26"/>
        <color rgb="FFFF0000"/>
        <rFont val="Calibri"/>
        <family val="2"/>
        <scheme val="minor"/>
      </rPr>
      <t xml:space="preserve">GCO polymorphe NUMEPS   </t>
    </r>
    <r>
      <rPr>
        <b/>
        <sz val="12"/>
        <color rgb="FFFF0000"/>
        <rFont val="Calibri"/>
        <family val="2"/>
        <scheme val="minor"/>
      </rPr>
      <t xml:space="preserve">
</t>
    </r>
    <r>
      <rPr>
        <b/>
        <sz val="20"/>
        <rFont val="Calibri"/>
        <family val="2"/>
        <scheme val="minor"/>
      </rPr>
      <t xml:space="preserve">
</t>
    </r>
    <r>
      <rPr>
        <b/>
        <sz val="18"/>
        <rFont val="Calibri"/>
        <family val="2"/>
        <scheme val="minor"/>
      </rPr>
      <t>Cette application est sur le plan technique excessivement simple à mettre en place. Elle n'utilise que des formules Excel simples et des macros simples. Je combine cette Application</t>
    </r>
    <r>
      <rPr>
        <b/>
        <sz val="18"/>
        <color rgb="FFFF0000"/>
        <rFont val="Calibri"/>
        <family val="2"/>
        <scheme val="minor"/>
      </rPr>
      <t xml:space="preserve"> GCO</t>
    </r>
    <r>
      <rPr>
        <b/>
        <sz val="18"/>
        <rFont val="Calibri"/>
        <family val="2"/>
        <scheme val="minor"/>
      </rPr>
      <t xml:space="preserve"> avec l'utilisation d'une application Android pour la prise des temps </t>
    </r>
    <r>
      <rPr>
        <b/>
        <sz val="18"/>
        <color rgb="FFFF0000"/>
        <rFont val="Calibri"/>
        <family val="2"/>
        <scheme val="minor"/>
      </rPr>
      <t xml:space="preserve">Multi-chrono et Timer </t>
    </r>
    <r>
      <rPr>
        <b/>
        <sz val="18"/>
        <rFont val="Calibri"/>
        <family val="2"/>
        <scheme val="minor"/>
      </rPr>
      <t xml:space="preserve">qui a l'avantage d'être gratuite, de pouvoir démarrer 20 chronos simultanés, de les nommer et d'enregistrer des temps intermédiaires.
C'est une proposition numérique pédagogique qui a vocation à être modifiée en fonction de votre contexte d'enseignement et votre traitement didactique pour des utilisateurs numériques débutants. Elle a l'intérêt de vous donner </t>
    </r>
    <r>
      <rPr>
        <b/>
        <sz val="18"/>
        <color rgb="FFFF0000"/>
        <rFont val="Calibri"/>
        <family val="2"/>
        <scheme val="minor"/>
      </rPr>
      <t>une note presque en direct</t>
    </r>
    <r>
      <rPr>
        <b/>
        <sz val="18"/>
        <rFont val="Calibri"/>
        <family val="2"/>
        <scheme val="minor"/>
      </rPr>
      <t xml:space="preserve"> et de vous faire</t>
    </r>
    <r>
      <rPr>
        <b/>
        <sz val="18"/>
        <color rgb="FFFF0000"/>
        <rFont val="Calibri"/>
        <family val="2"/>
        <scheme val="minor"/>
      </rPr>
      <t xml:space="preserve"> gagner du temps</t>
    </r>
    <r>
      <rPr>
        <b/>
        <sz val="18"/>
        <rFont val="Calibri"/>
        <family val="2"/>
        <scheme val="minor"/>
      </rPr>
      <t xml:space="preserve"> quand elle est construite.
Vous pouvez donc l'utiliser en kit si elle correspond à votre contexte d'enseignement ( une version protégée sur un format de course de </t>
    </r>
    <r>
      <rPr>
        <b/>
        <sz val="18"/>
        <color rgb="FFFF0000"/>
        <rFont val="Calibri"/>
        <family val="2"/>
        <scheme val="minor"/>
      </rPr>
      <t>12 balises ou 12 parcours ou 12 cartes</t>
    </r>
    <r>
      <rPr>
        <b/>
        <sz val="18"/>
        <rFont val="Calibri"/>
        <family val="2"/>
        <scheme val="minor"/>
      </rPr>
      <t>: les formules et les feuilles sont protégées) ou la faire évoluer à votre guise selon des axes qui vous conviennent (je vous partage sur le site EPS académique une version non protégée, modifiable ou toutes les feulles du classeur apparaissent pour modification) et des tutoriels sur deux fonctions principales utilisées dans cette application (</t>
    </r>
    <r>
      <rPr>
        <b/>
        <sz val="18"/>
        <color rgb="FFFF0000"/>
        <rFont val="Calibri"/>
        <family val="2"/>
        <scheme val="minor"/>
      </rPr>
      <t>la fonction TEMPS et la  fonction rechercheV</t>
    </r>
    <r>
      <rPr>
        <b/>
        <sz val="18"/>
        <rFont val="Calibri"/>
        <family val="2"/>
        <scheme val="minor"/>
      </rPr>
      <t>).
Les axes d'évolution concernent le format de course, le nombre de balises ou parcours ou cartes, la définition des critères de notation, la définition des</t>
    </r>
    <r>
      <rPr>
        <b/>
        <sz val="18"/>
        <color rgb="FFFF0000"/>
        <rFont val="Calibri"/>
        <family val="2"/>
        <scheme val="minor"/>
      </rPr>
      <t xml:space="preserve"> barêmes 1</t>
    </r>
    <r>
      <rPr>
        <b/>
        <sz val="18"/>
        <rFont val="Calibri"/>
        <family val="2"/>
        <scheme val="minor"/>
      </rPr>
      <t xml:space="preserve"> (CO en étoile et traditionnelle) et des</t>
    </r>
    <r>
      <rPr>
        <b/>
        <sz val="18"/>
        <color rgb="FFFF0000"/>
        <rFont val="Calibri"/>
        <family val="2"/>
        <scheme val="minor"/>
      </rPr>
      <t xml:space="preserve"> barêmes 2</t>
    </r>
    <r>
      <rPr>
        <b/>
        <sz val="18"/>
        <rFont val="Calibri"/>
        <family val="2"/>
        <scheme val="minor"/>
      </rPr>
      <t xml:space="preserve"> (CO nbre de parcours et CO nbre de cartes) et le changement des données de barême dans les tableaux de référence (feuilles nommées note en bas), et le changement des formules dans les feuilles de gestion de course.
</t>
    </r>
    <r>
      <rPr>
        <b/>
        <u/>
        <sz val="18"/>
        <color rgb="FFFF0000"/>
        <rFont val="Calibri"/>
        <family val="2"/>
        <scheme val="minor"/>
      </rPr>
      <t>Les formules Excel utilisées sont:</t>
    </r>
    <r>
      <rPr>
        <b/>
        <sz val="18"/>
        <rFont val="Calibri"/>
        <family val="2"/>
        <scheme val="minor"/>
      </rPr>
      <t xml:space="preserve">
La fonction </t>
    </r>
    <r>
      <rPr>
        <b/>
        <sz val="18"/>
        <color rgb="FFFF0000"/>
        <rFont val="Calibri"/>
        <family val="2"/>
        <scheme val="minor"/>
      </rPr>
      <t>Temps</t>
    </r>
    <r>
      <rPr>
        <b/>
        <sz val="18"/>
        <rFont val="Calibri"/>
        <family val="2"/>
        <scheme val="minor"/>
      </rPr>
      <t xml:space="preserve"> (sert à transformer votre saisie du temps sous forme décimale pour la saisir vite et de transfomer ce temps au format excel: Par exemple pour 2min13, vous allez saisir 213 et elle tansformera ce temps au format excel hh:mm:ss).
La fonction</t>
    </r>
    <r>
      <rPr>
        <b/>
        <sz val="18"/>
        <color rgb="FFFF0000"/>
        <rFont val="Calibri"/>
        <family val="2"/>
        <scheme val="minor"/>
      </rPr>
      <t xml:space="preserve"> rechercheV</t>
    </r>
    <r>
      <rPr>
        <b/>
        <sz val="18"/>
        <rFont val="Calibri"/>
        <family val="2"/>
        <scheme val="minor"/>
      </rPr>
      <t xml:space="preserve"> (sert à construire les barêmes).
La fonction </t>
    </r>
    <r>
      <rPr>
        <b/>
        <sz val="18"/>
        <color rgb="FFFF0000"/>
        <rFont val="Calibri"/>
        <family val="2"/>
        <scheme val="minor"/>
      </rPr>
      <t>Si imbriquée à la fonction Ou</t>
    </r>
    <r>
      <rPr>
        <b/>
        <sz val="18"/>
        <rFont val="Calibri"/>
        <family val="2"/>
        <scheme val="minor"/>
      </rPr>
      <t xml:space="preserve"> (sert à dénombrer le nombre de balises fausses).</t>
    </r>
    <r>
      <rPr>
        <sz val="18"/>
        <rFont val="Calibri"/>
        <family val="2"/>
        <scheme val="minor"/>
      </rPr>
      <t xml:space="preserve">
</t>
    </r>
    <r>
      <rPr>
        <b/>
        <sz val="18"/>
        <rFont val="Calibri"/>
        <family val="2"/>
        <scheme val="minor"/>
      </rPr>
      <t xml:space="preserve">La fonction </t>
    </r>
    <r>
      <rPr>
        <b/>
        <sz val="18"/>
        <color rgb="FFFF0000"/>
        <rFont val="Calibri"/>
        <family val="2"/>
        <scheme val="minor"/>
      </rPr>
      <t>Sierreur</t>
    </r>
    <r>
      <rPr>
        <b/>
        <sz val="18"/>
        <rFont val="Calibri"/>
        <family val="2"/>
        <scheme val="minor"/>
      </rPr>
      <t xml:space="preserve"> (sert à écrire 0 dans les cellules au lieu d'écrire #DIV/0! ou autres écritures illisibles si le calcul n'est pas faisable).
La fonction</t>
    </r>
    <r>
      <rPr>
        <b/>
        <sz val="18"/>
        <color rgb="FFFF0000"/>
        <rFont val="Calibri"/>
        <family val="2"/>
        <scheme val="minor"/>
      </rPr>
      <t xml:space="preserve"> NBVAL </t>
    </r>
    <r>
      <rPr>
        <b/>
        <sz val="18"/>
        <rFont val="Calibri"/>
        <family val="2"/>
        <scheme val="minor"/>
      </rPr>
      <t xml:space="preserve">(sert à dénombrer des cellules où il y a une valeur dedans).
</t>
    </r>
    <r>
      <rPr>
        <b/>
        <sz val="18"/>
        <color rgb="FFFF0000"/>
        <rFont val="Calibri"/>
        <family val="2"/>
        <scheme val="minor"/>
      </rPr>
      <t>Des petites macros viennent s'ajouter principalement pour ajouter de l'ergonomie à l'application (Quand vous cliquez sur un onglet de couleur cela se dirige directement sur une autre feuille, je ne les détaille pas ici, elles sont verrouillées). Cela vous impose donc d'utiliser la même structure, c'est à dire de modifier uniquement les formats de course, leurs contenus et leurs barêmes.
Et enfin, l'outil validation de données d'excel qui permet de créer des listes déroulantes (liste d'élèves dans les formats de courses....)</t>
    </r>
    <r>
      <rPr>
        <b/>
        <sz val="19"/>
        <color rgb="FFFF0000"/>
        <rFont val="Calibri"/>
        <family val="2"/>
        <scheme val="minor"/>
      </rPr>
      <t xml:space="preserve">
</t>
    </r>
    <r>
      <rPr>
        <sz val="19"/>
        <rFont val="Calibri"/>
        <family val="2"/>
        <scheme val="minor"/>
      </rPr>
      <t xml:space="preserve">
</t>
    </r>
  </si>
  <si>
    <t>Nb de cartes cherchées</t>
  </si>
  <si>
    <t>Nb de parcours cherchés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</si>
</sst>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25" x14ac:knownFonts="1">
    <font>
      <sz val="12"/>
      <color theme="1"/>
      <name val="Calibri"/>
      <family val="2"/>
      <scheme val="minor"/>
    </font>
    <font>
      <b/>
      <sz val="12"/>
      <color theme="1"/>
      <name val="Calibri"/>
      <family val="2"/>
      <scheme val="minor"/>
    </font>
    <font>
      <sz val="12"/>
      <color theme="0"/>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sz val="9"/>
      <color theme="1"/>
      <name val="Calibri"/>
      <family val="2"/>
      <scheme val="minor"/>
    </font>
    <font>
      <b/>
      <sz val="18"/>
      <color theme="1"/>
      <name val="Calibri"/>
      <family val="2"/>
      <scheme val="minor"/>
    </font>
    <font>
      <b/>
      <sz val="26"/>
      <color theme="1"/>
      <name val="Calibri"/>
      <family val="2"/>
      <scheme val="minor"/>
    </font>
    <font>
      <sz val="24"/>
      <color theme="0"/>
      <name val="Calibri"/>
      <family val="2"/>
      <scheme val="minor"/>
    </font>
    <font>
      <b/>
      <sz val="12"/>
      <color rgb="FFFF0000"/>
      <name val="Calibri"/>
      <family val="2"/>
      <scheme val="minor"/>
    </font>
    <font>
      <b/>
      <sz val="16"/>
      <color theme="1"/>
      <name val="Calibri"/>
      <family val="2"/>
      <scheme val="minor"/>
    </font>
    <font>
      <sz val="12"/>
      <name val="Calibri"/>
      <family val="2"/>
      <scheme val="minor"/>
    </font>
    <font>
      <b/>
      <sz val="20"/>
      <name val="Calibri"/>
      <family val="2"/>
      <scheme val="minor"/>
    </font>
    <font>
      <b/>
      <sz val="19"/>
      <color rgb="FFFF0000"/>
      <name val="Calibri"/>
      <family val="2"/>
      <scheme val="minor"/>
    </font>
    <font>
      <sz val="19"/>
      <name val="Calibri"/>
      <family val="2"/>
      <scheme val="minor"/>
    </font>
    <font>
      <b/>
      <sz val="9"/>
      <color theme="1"/>
      <name val="Calibri"/>
      <family val="2"/>
      <scheme val="minor"/>
    </font>
    <font>
      <b/>
      <sz val="18"/>
      <name val="Calibri"/>
      <family val="2"/>
      <scheme val="minor"/>
    </font>
    <font>
      <b/>
      <sz val="18"/>
      <color rgb="FFFF0000"/>
      <name val="Calibri"/>
      <family val="2"/>
      <scheme val="minor"/>
    </font>
    <font>
      <b/>
      <u/>
      <sz val="18"/>
      <color rgb="FFFF0000"/>
      <name val="Calibri"/>
      <family val="2"/>
      <scheme val="minor"/>
    </font>
    <font>
      <sz val="18"/>
      <name val="Calibri"/>
      <family val="2"/>
      <scheme val="minor"/>
    </font>
    <font>
      <b/>
      <sz val="14"/>
      <color theme="1"/>
      <name val="Calibri"/>
      <family val="2"/>
      <scheme val="minor"/>
    </font>
    <font>
      <b/>
      <sz val="26"/>
      <color rgb="FFFF0000"/>
      <name val="Calibri"/>
      <family val="2"/>
      <scheme val="minor"/>
    </font>
    <font>
      <b/>
      <u/>
      <sz val="26"/>
      <name val="Calibri"/>
      <family val="2"/>
      <scheme val="minor"/>
    </font>
    <font>
      <b/>
      <sz val="26"/>
      <name val="Calibri"/>
      <family val="2"/>
      <scheme val="minor"/>
    </font>
  </fonts>
  <fills count="2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rgb="FF0070C0"/>
        <bgColor indexed="64"/>
      </patternFill>
    </fill>
    <fill>
      <patternFill patternType="solid">
        <fgColor rgb="FFFF66FF"/>
        <bgColor indexed="64"/>
      </patternFill>
    </fill>
    <fill>
      <patternFill patternType="solid">
        <fgColor rgb="FF99FF66"/>
        <bgColor indexed="64"/>
      </patternFill>
    </fill>
    <fill>
      <patternFill patternType="solid">
        <fgColor rgb="FFFF6600"/>
        <bgColor indexed="64"/>
      </patternFill>
    </fill>
    <fill>
      <patternFill patternType="solid">
        <fgColor rgb="FFFF9999"/>
        <bgColor indexed="64"/>
      </patternFill>
    </fill>
    <fill>
      <patternFill patternType="solid">
        <fgColor rgb="FF00FFCC"/>
        <bgColor indexed="64"/>
      </patternFill>
    </fill>
    <fill>
      <patternFill patternType="solid">
        <fgColor theme="1"/>
        <bgColor indexed="64"/>
      </patternFill>
    </fill>
    <fill>
      <patternFill patternType="solid">
        <fgColor theme="0"/>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top/>
      <bottom/>
      <diagonal/>
    </border>
    <border>
      <left style="medium">
        <color indexed="64"/>
      </left>
      <right/>
      <top/>
      <bottom style="medium">
        <color indexed="64"/>
      </bottom>
      <diagonal/>
    </border>
    <border>
      <left style="thin">
        <color auto="1"/>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auto="1"/>
      </top>
      <bottom/>
      <diagonal/>
    </border>
    <border>
      <left/>
      <right style="medium">
        <color auto="1"/>
      </right>
      <top style="medium">
        <color auto="1"/>
      </top>
      <bottom/>
      <diagonal/>
    </border>
    <border>
      <left/>
      <right/>
      <top style="thin">
        <color auto="1"/>
      </top>
      <bottom style="thin">
        <color auto="1"/>
      </bottom>
      <diagonal/>
    </border>
    <border>
      <left style="thin">
        <color auto="1"/>
      </left>
      <right style="thin">
        <color auto="1"/>
      </right>
      <top/>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bottom/>
      <diagonal/>
    </border>
    <border>
      <left style="thick">
        <color indexed="64"/>
      </left>
      <right style="thick">
        <color indexed="64"/>
      </right>
      <top style="thick">
        <color indexed="64"/>
      </top>
      <bottom style="thick">
        <color indexed="64"/>
      </bottom>
      <diagonal/>
    </border>
  </borders>
  <cellStyleXfs count="1">
    <xf numFmtId="0" fontId="0" fillId="0" borderId="0"/>
  </cellStyleXfs>
  <cellXfs count="279">
    <xf numFmtId="0" fontId="0" fillId="0" borderId="0" xfId="0"/>
    <xf numFmtId="0" fontId="0" fillId="0" borderId="0" xfId="0" applyBorder="1"/>
    <xf numFmtId="0" fontId="0" fillId="0" borderId="1" xfId="0" applyBorder="1" applyAlignment="1">
      <alignment horizontal="center"/>
    </xf>
    <xf numFmtId="0" fontId="1" fillId="0" borderId="0" xfId="0" applyFont="1" applyAlignment="1">
      <alignment horizontal="center"/>
    </xf>
    <xf numFmtId="0" fontId="0" fillId="0" borderId="0" xfId="0" applyBorder="1" applyAlignment="1"/>
    <xf numFmtId="0" fontId="0" fillId="0" borderId="1" xfId="0" applyBorder="1"/>
    <xf numFmtId="0" fontId="0" fillId="0" borderId="0" xfId="0" applyAlignment="1">
      <alignment horizontal="center"/>
    </xf>
    <xf numFmtId="0" fontId="1" fillId="0" borderId="0" xfId="0" applyFont="1" applyFill="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vertical="center"/>
    </xf>
    <xf numFmtId="0" fontId="0" fillId="14" borderId="22" xfId="0" applyFill="1" applyBorder="1" applyAlignment="1">
      <alignment horizontal="center" vertical="center"/>
    </xf>
    <xf numFmtId="0" fontId="0" fillId="0" borderId="16" xfId="0" applyBorder="1" applyAlignment="1">
      <alignment horizontal="center" vertical="center"/>
    </xf>
    <xf numFmtId="45" fontId="0" fillId="0" borderId="16" xfId="0" applyNumberFormat="1" applyBorder="1" applyAlignment="1">
      <alignment horizontal="center" vertical="center"/>
    </xf>
    <xf numFmtId="0" fontId="0" fillId="0" borderId="1" xfId="0" applyBorder="1" applyAlignment="1">
      <alignment horizontal="center" vertical="center"/>
    </xf>
    <xf numFmtId="45" fontId="0" fillId="0" borderId="1" xfId="0" applyNumberFormat="1" applyBorder="1" applyAlignment="1">
      <alignment horizontal="center" vertical="center"/>
    </xf>
    <xf numFmtId="0" fontId="0" fillId="0" borderId="1" xfId="0" applyFill="1" applyBorder="1" applyAlignment="1">
      <alignment horizontal="center" vertical="center"/>
    </xf>
    <xf numFmtId="45" fontId="0" fillId="0" borderId="1" xfId="0" applyNumberFormat="1" applyFill="1" applyBorder="1" applyAlignment="1">
      <alignment horizontal="center" vertical="center"/>
    </xf>
    <xf numFmtId="0" fontId="11" fillId="0" borderId="1" xfId="0" applyFont="1" applyBorder="1"/>
    <xf numFmtId="0" fontId="0" fillId="23" borderId="0" xfId="0" applyFill="1"/>
    <xf numFmtId="0" fontId="0" fillId="24" borderId="0" xfId="0" applyFill="1"/>
    <xf numFmtId="0" fontId="0" fillId="23" borderId="0" xfId="0" applyFill="1" applyAlignment="1"/>
    <xf numFmtId="0" fontId="12" fillId="24" borderId="0" xfId="0" applyFont="1" applyFill="1" applyBorder="1" applyAlignment="1">
      <alignment vertical="top" wrapText="1"/>
    </xf>
    <xf numFmtId="0" fontId="10" fillId="2" borderId="0" xfId="0" applyFont="1" applyFill="1" applyBorder="1" applyAlignment="1">
      <alignment horizontal="center" wrapText="1"/>
    </xf>
    <xf numFmtId="0" fontId="11" fillId="0" borderId="0" xfId="0" applyFont="1" applyBorder="1"/>
    <xf numFmtId="0" fontId="0" fillId="14" borderId="22" xfId="0" applyFill="1" applyBorder="1" applyAlignment="1">
      <alignment horizontal="center" vertical="center"/>
    </xf>
    <xf numFmtId="0" fontId="0" fillId="0" borderId="0" xfId="0" applyProtection="1">
      <protection locked="0"/>
    </xf>
    <xf numFmtId="0" fontId="3" fillId="0" borderId="0" xfId="0" applyFont="1" applyAlignment="1" applyProtection="1">
      <alignment horizontal="center"/>
      <protection locked="0"/>
    </xf>
    <xf numFmtId="0" fontId="0" fillId="0" borderId="0" xfId="0" applyBorder="1" applyProtection="1">
      <protection locked="0"/>
    </xf>
    <xf numFmtId="0" fontId="5" fillId="0" borderId="17" xfId="0" applyFont="1" applyBorder="1" applyAlignment="1" applyProtection="1">
      <alignment horizontal="center" vertical="center"/>
      <protection locked="0"/>
    </xf>
    <xf numFmtId="0" fontId="3" fillId="4" borderId="12" xfId="0" applyFont="1" applyFill="1" applyBorder="1" applyAlignment="1" applyProtection="1">
      <alignment horizontal="center" vertical="top" wrapText="1"/>
      <protection locked="0"/>
    </xf>
    <xf numFmtId="0" fontId="6" fillId="4" borderId="14" xfId="0" applyFont="1" applyFill="1" applyBorder="1" applyAlignment="1" applyProtection="1">
      <alignment horizontal="center" vertical="top" wrapText="1"/>
      <protection locked="0"/>
    </xf>
    <xf numFmtId="0" fontId="3" fillId="4" borderId="13" xfId="0" applyFont="1" applyFill="1" applyBorder="1" applyAlignment="1" applyProtection="1">
      <alignment horizontal="center" vertical="top"/>
      <protection locked="0"/>
    </xf>
    <xf numFmtId="0" fontId="3" fillId="4" borderId="10" xfId="0" applyFont="1" applyFill="1" applyBorder="1" applyAlignment="1" applyProtection="1">
      <alignment horizontal="center" vertical="top"/>
      <protection locked="0"/>
    </xf>
    <xf numFmtId="0" fontId="3" fillId="5" borderId="3" xfId="0" applyFont="1" applyFill="1" applyBorder="1" applyAlignment="1" applyProtection="1">
      <alignment horizontal="center" vertical="top" wrapText="1"/>
      <protection locked="0"/>
    </xf>
    <xf numFmtId="0" fontId="3" fillId="5" borderId="13" xfId="0" applyFont="1" applyFill="1" applyBorder="1" applyAlignment="1" applyProtection="1">
      <alignment horizontal="center" vertical="top" wrapText="1"/>
      <protection locked="0"/>
    </xf>
    <xf numFmtId="0" fontId="3" fillId="5" borderId="13" xfId="0" applyFont="1" applyFill="1" applyBorder="1" applyAlignment="1" applyProtection="1">
      <alignment horizontal="center" vertical="top"/>
      <protection locked="0"/>
    </xf>
    <xf numFmtId="0" fontId="3" fillId="5" borderId="10" xfId="0" applyFont="1" applyFill="1" applyBorder="1" applyAlignment="1" applyProtection="1">
      <alignment horizontal="center" vertical="top"/>
      <protection locked="0"/>
    </xf>
    <xf numFmtId="0" fontId="3" fillId="6" borderId="3" xfId="0" applyFont="1" applyFill="1" applyBorder="1" applyAlignment="1" applyProtection="1">
      <alignment horizontal="center" vertical="top" wrapText="1"/>
      <protection locked="0"/>
    </xf>
    <xf numFmtId="0" fontId="3" fillId="6" borderId="13" xfId="0" applyFont="1" applyFill="1" applyBorder="1" applyAlignment="1" applyProtection="1">
      <alignment horizontal="center" vertical="top" wrapText="1"/>
      <protection locked="0"/>
    </xf>
    <xf numFmtId="0" fontId="3" fillId="6" borderId="13" xfId="0" applyFont="1" applyFill="1" applyBorder="1" applyAlignment="1" applyProtection="1">
      <alignment horizontal="center" vertical="top"/>
      <protection locked="0"/>
    </xf>
    <xf numFmtId="0" fontId="3" fillId="6" borderId="10" xfId="0" applyFont="1" applyFill="1" applyBorder="1" applyAlignment="1" applyProtection="1">
      <alignment horizontal="center" vertical="top"/>
      <protection locked="0"/>
    </xf>
    <xf numFmtId="0" fontId="3" fillId="7" borderId="3" xfId="0" applyFont="1" applyFill="1" applyBorder="1" applyAlignment="1" applyProtection="1">
      <alignment horizontal="center" vertical="top" wrapText="1"/>
      <protection locked="0"/>
    </xf>
    <xf numFmtId="0" fontId="3" fillId="7" borderId="13" xfId="0" applyFont="1" applyFill="1" applyBorder="1" applyAlignment="1" applyProtection="1">
      <alignment horizontal="center" vertical="top" wrapText="1"/>
      <protection locked="0"/>
    </xf>
    <xf numFmtId="0" fontId="3" fillId="7" borderId="13" xfId="0" applyFont="1" applyFill="1" applyBorder="1" applyAlignment="1" applyProtection="1">
      <alignment horizontal="center" vertical="top"/>
      <protection locked="0"/>
    </xf>
    <xf numFmtId="0" fontId="3" fillId="7" borderId="10" xfId="0" applyFont="1" applyFill="1" applyBorder="1" applyAlignment="1" applyProtection="1">
      <alignment horizontal="center" vertical="top"/>
      <protection locked="0"/>
    </xf>
    <xf numFmtId="0" fontId="3" fillId="8" borderId="3" xfId="0" applyFont="1" applyFill="1" applyBorder="1" applyAlignment="1" applyProtection="1">
      <alignment horizontal="center" vertical="top" wrapText="1"/>
      <protection locked="0"/>
    </xf>
    <xf numFmtId="0" fontId="3" fillId="8" borderId="13" xfId="0" applyFont="1" applyFill="1" applyBorder="1" applyAlignment="1" applyProtection="1">
      <alignment horizontal="center" vertical="top" wrapText="1"/>
      <protection locked="0"/>
    </xf>
    <xf numFmtId="0" fontId="3" fillId="8" borderId="13" xfId="0" applyFont="1" applyFill="1" applyBorder="1" applyAlignment="1" applyProtection="1">
      <alignment horizontal="center" vertical="top"/>
      <protection locked="0"/>
    </xf>
    <xf numFmtId="0" fontId="3" fillId="8" borderId="10" xfId="0" applyFont="1" applyFill="1" applyBorder="1" applyAlignment="1" applyProtection="1">
      <alignment horizontal="center" vertical="top"/>
      <protection locked="0"/>
    </xf>
    <xf numFmtId="0" fontId="3" fillId="9" borderId="3" xfId="0" applyFont="1" applyFill="1" applyBorder="1" applyAlignment="1" applyProtection="1">
      <alignment horizontal="center" vertical="top" wrapText="1"/>
      <protection locked="0"/>
    </xf>
    <xf numFmtId="0" fontId="3" fillId="9" borderId="13" xfId="0" applyFont="1" applyFill="1" applyBorder="1" applyAlignment="1" applyProtection="1">
      <alignment horizontal="center" vertical="top" wrapText="1"/>
      <protection locked="0"/>
    </xf>
    <xf numFmtId="0" fontId="3" fillId="9" borderId="13" xfId="0" applyFont="1" applyFill="1" applyBorder="1" applyAlignment="1" applyProtection="1">
      <alignment horizontal="center" vertical="top"/>
      <protection locked="0"/>
    </xf>
    <xf numFmtId="0" fontId="3" fillId="9" borderId="10" xfId="0" applyFont="1" applyFill="1" applyBorder="1" applyAlignment="1" applyProtection="1">
      <alignment horizontal="center" vertical="top"/>
      <protection locked="0"/>
    </xf>
    <xf numFmtId="0" fontId="3" fillId="11" borderId="3" xfId="0" applyFont="1" applyFill="1" applyBorder="1" applyAlignment="1" applyProtection="1">
      <alignment horizontal="center" vertical="top" wrapText="1"/>
      <protection locked="0"/>
    </xf>
    <xf numFmtId="0" fontId="3" fillId="11" borderId="13" xfId="0" applyFont="1" applyFill="1" applyBorder="1" applyAlignment="1" applyProtection="1">
      <alignment horizontal="center" vertical="top" wrapText="1"/>
      <protection locked="0"/>
    </xf>
    <xf numFmtId="0" fontId="3" fillId="11" borderId="13" xfId="0" applyFont="1" applyFill="1" applyBorder="1" applyAlignment="1" applyProtection="1">
      <alignment horizontal="center" vertical="top"/>
      <protection locked="0"/>
    </xf>
    <xf numFmtId="0" fontId="3" fillId="11" borderId="10" xfId="0" applyFont="1" applyFill="1" applyBorder="1" applyAlignment="1" applyProtection="1">
      <alignment horizontal="center" vertical="top"/>
      <protection locked="0"/>
    </xf>
    <xf numFmtId="0" fontId="3" fillId="12" borderId="3" xfId="0" applyFont="1" applyFill="1" applyBorder="1" applyAlignment="1" applyProtection="1">
      <alignment horizontal="center" vertical="top" wrapText="1"/>
      <protection locked="0"/>
    </xf>
    <xf numFmtId="0" fontId="3" fillId="12" borderId="13" xfId="0" applyFont="1" applyFill="1" applyBorder="1" applyAlignment="1" applyProtection="1">
      <alignment horizontal="center" vertical="top" wrapText="1"/>
      <protection locked="0"/>
    </xf>
    <xf numFmtId="0" fontId="3" fillId="12" borderId="13" xfId="0" applyFont="1" applyFill="1" applyBorder="1" applyAlignment="1" applyProtection="1">
      <alignment horizontal="center" vertical="top"/>
      <protection locked="0"/>
    </xf>
    <xf numFmtId="0" fontId="3" fillId="12" borderId="10" xfId="0" applyFont="1" applyFill="1" applyBorder="1" applyAlignment="1" applyProtection="1">
      <alignment horizontal="center" vertical="top"/>
      <protection locked="0"/>
    </xf>
    <xf numFmtId="0" fontId="3" fillId="10" borderId="3" xfId="0" applyFont="1" applyFill="1" applyBorder="1" applyAlignment="1" applyProtection="1">
      <alignment horizontal="center" vertical="top" wrapText="1"/>
      <protection locked="0"/>
    </xf>
    <xf numFmtId="0" fontId="3" fillId="10" borderId="13" xfId="0" applyFont="1" applyFill="1" applyBorder="1" applyAlignment="1" applyProtection="1">
      <alignment horizontal="center" vertical="top" wrapText="1"/>
      <protection locked="0"/>
    </xf>
    <xf numFmtId="0" fontId="3" fillId="10" borderId="13" xfId="0" applyFont="1" applyFill="1" applyBorder="1" applyAlignment="1" applyProtection="1">
      <alignment horizontal="center" vertical="top"/>
      <protection locked="0"/>
    </xf>
    <xf numFmtId="0" fontId="3" fillId="10" borderId="10" xfId="0" applyFont="1" applyFill="1" applyBorder="1" applyAlignment="1" applyProtection="1">
      <alignment horizontal="center" vertical="top"/>
      <protection locked="0"/>
    </xf>
    <xf numFmtId="0" fontId="3" fillId="15" borderId="12" xfId="0" applyFont="1" applyFill="1" applyBorder="1" applyAlignment="1" applyProtection="1">
      <alignment horizontal="center" vertical="top" wrapText="1"/>
      <protection locked="0"/>
    </xf>
    <xf numFmtId="0" fontId="6" fillId="15" borderId="14" xfId="0" applyFont="1" applyFill="1" applyBorder="1" applyAlignment="1" applyProtection="1">
      <alignment horizontal="center" vertical="top" wrapText="1"/>
      <protection locked="0"/>
    </xf>
    <xf numFmtId="0" fontId="3" fillId="15" borderId="18" xfId="0" applyFont="1" applyFill="1" applyBorder="1" applyAlignment="1" applyProtection="1">
      <alignment horizontal="center" vertical="top"/>
      <protection locked="0"/>
    </xf>
    <xf numFmtId="0" fontId="3" fillId="15" borderId="10" xfId="0" applyFont="1" applyFill="1" applyBorder="1" applyAlignment="1" applyProtection="1">
      <alignment horizontal="center" vertical="top"/>
      <protection locked="0"/>
    </xf>
    <xf numFmtId="0" fontId="3" fillId="18" borderId="12" xfId="0" applyFont="1" applyFill="1" applyBorder="1" applyAlignment="1" applyProtection="1">
      <alignment horizontal="center" vertical="top" wrapText="1"/>
      <protection locked="0"/>
    </xf>
    <xf numFmtId="0" fontId="6" fillId="18" borderId="14" xfId="0" applyFont="1" applyFill="1" applyBorder="1" applyAlignment="1" applyProtection="1">
      <alignment horizontal="center" vertical="top" wrapText="1"/>
      <protection locked="0"/>
    </xf>
    <xf numFmtId="0" fontId="3" fillId="18" borderId="13" xfId="0" applyFont="1" applyFill="1" applyBorder="1" applyAlignment="1" applyProtection="1">
      <alignment horizontal="center" vertical="top"/>
      <protection locked="0"/>
    </xf>
    <xf numFmtId="0" fontId="3" fillId="18" borderId="10" xfId="0" applyFont="1" applyFill="1" applyBorder="1" applyAlignment="1" applyProtection="1">
      <alignment horizontal="center" vertical="top"/>
      <protection locked="0"/>
    </xf>
    <xf numFmtId="0" fontId="3" fillId="19" borderId="12" xfId="0" applyFont="1" applyFill="1" applyBorder="1" applyAlignment="1" applyProtection="1">
      <alignment horizontal="center" vertical="top" wrapText="1"/>
      <protection locked="0"/>
    </xf>
    <xf numFmtId="0" fontId="6" fillId="19" borderId="14" xfId="0" applyFont="1" applyFill="1" applyBorder="1" applyAlignment="1" applyProtection="1">
      <alignment horizontal="center" vertical="top" wrapText="1"/>
      <protection locked="0"/>
    </xf>
    <xf numFmtId="0" fontId="3" fillId="19" borderId="13" xfId="0" applyFont="1" applyFill="1" applyBorder="1" applyAlignment="1" applyProtection="1">
      <alignment horizontal="center" vertical="top"/>
      <protection locked="0"/>
    </xf>
    <xf numFmtId="0" fontId="3" fillId="19" borderId="10" xfId="0" applyFont="1" applyFill="1" applyBorder="1" applyAlignment="1" applyProtection="1">
      <alignment horizontal="center" vertical="top"/>
      <protection locked="0"/>
    </xf>
    <xf numFmtId="0" fontId="1" fillId="3" borderId="6" xfId="0" applyFont="1" applyFill="1" applyBorder="1" applyAlignment="1" applyProtection="1">
      <alignment horizontal="center" vertical="top" wrapText="1"/>
      <protection locked="0"/>
    </xf>
    <xf numFmtId="0" fontId="1" fillId="3" borderId="1" xfId="0" applyFont="1" applyFill="1" applyBorder="1" applyAlignment="1" applyProtection="1">
      <alignment horizontal="center" vertical="top" wrapText="1"/>
      <protection locked="0"/>
    </xf>
    <xf numFmtId="0" fontId="1" fillId="20" borderId="1" xfId="0" applyFont="1" applyFill="1" applyBorder="1" applyAlignment="1" applyProtection="1">
      <alignment horizontal="center" vertical="top" wrapText="1"/>
      <protection locked="0"/>
    </xf>
    <xf numFmtId="0" fontId="1" fillId="20" borderId="1" xfId="0" applyFont="1" applyFill="1" applyBorder="1" applyAlignment="1" applyProtection="1">
      <alignment horizontal="center" vertical="top"/>
      <protection locked="0"/>
    </xf>
    <xf numFmtId="0" fontId="1" fillId="21" borderId="1" xfId="0" applyFont="1" applyFill="1" applyBorder="1" applyAlignment="1" applyProtection="1">
      <alignment horizontal="center" vertical="top"/>
      <protection locked="0"/>
    </xf>
    <xf numFmtId="0" fontId="1" fillId="21" borderId="1" xfId="0" applyFont="1" applyFill="1" applyBorder="1" applyAlignment="1" applyProtection="1">
      <alignment horizontal="center" vertical="top" wrapText="1"/>
      <protection locked="0"/>
    </xf>
    <xf numFmtId="0" fontId="1" fillId="18" borderId="1" xfId="0" applyFont="1" applyFill="1" applyBorder="1" applyAlignment="1" applyProtection="1">
      <alignment horizontal="center" vertical="top" wrapText="1"/>
      <protection locked="0"/>
    </xf>
    <xf numFmtId="0" fontId="1" fillId="0" borderId="1" xfId="0" applyFont="1" applyBorder="1" applyAlignment="1" applyProtection="1">
      <alignment horizontal="center" vertical="top"/>
      <protection locked="0"/>
    </xf>
    <xf numFmtId="0" fontId="4" fillId="17" borderId="1" xfId="0" applyFont="1" applyFill="1" applyBorder="1" applyAlignment="1" applyProtection="1">
      <alignment horizontal="center" vertical="top"/>
      <protection locked="0"/>
    </xf>
    <xf numFmtId="0" fontId="0" fillId="22" borderId="1" xfId="0" applyFill="1" applyBorder="1" applyAlignment="1" applyProtection="1">
      <alignment horizontal="center" vertical="top"/>
      <protection locked="0"/>
    </xf>
    <xf numFmtId="0" fontId="0" fillId="0" borderId="0" xfId="0" applyAlignment="1" applyProtection="1">
      <alignment vertical="top"/>
      <protection locked="0"/>
    </xf>
    <xf numFmtId="0" fontId="3" fillId="4" borderId="15" xfId="0" applyFont="1" applyFill="1" applyBorder="1" applyAlignment="1" applyProtection="1">
      <alignment horizontal="center"/>
      <protection locked="0"/>
    </xf>
    <xf numFmtId="0" fontId="3" fillId="5" borderId="16" xfId="0" applyFont="1" applyFill="1" applyBorder="1" applyAlignment="1" applyProtection="1">
      <alignment horizontal="center"/>
      <protection locked="0"/>
    </xf>
    <xf numFmtId="0" fontId="3" fillId="6" borderId="16" xfId="0" applyFont="1" applyFill="1" applyBorder="1" applyAlignment="1" applyProtection="1">
      <alignment horizontal="center"/>
      <protection locked="0"/>
    </xf>
    <xf numFmtId="0" fontId="3" fillId="7" borderId="16" xfId="0" applyFont="1" applyFill="1" applyBorder="1" applyAlignment="1" applyProtection="1">
      <alignment horizontal="center"/>
      <protection locked="0"/>
    </xf>
    <xf numFmtId="0" fontId="3" fillId="8" borderId="16" xfId="0" applyFont="1" applyFill="1" applyBorder="1" applyAlignment="1" applyProtection="1">
      <alignment horizontal="center"/>
      <protection locked="0"/>
    </xf>
    <xf numFmtId="0" fontId="3" fillId="9" borderId="16" xfId="0" applyFont="1" applyFill="1" applyBorder="1" applyAlignment="1" applyProtection="1">
      <alignment horizontal="center"/>
      <protection locked="0"/>
    </xf>
    <xf numFmtId="0" fontId="0" fillId="11" borderId="16" xfId="0" applyFill="1" applyBorder="1" applyAlignment="1" applyProtection="1">
      <alignment horizontal="center"/>
      <protection locked="0"/>
    </xf>
    <xf numFmtId="0" fontId="0" fillId="12" borderId="16" xfId="0" applyFill="1" applyBorder="1" applyAlignment="1" applyProtection="1">
      <alignment horizontal="center"/>
      <protection locked="0"/>
    </xf>
    <xf numFmtId="0" fontId="0" fillId="10" borderId="16" xfId="0" applyFill="1" applyBorder="1" applyAlignment="1" applyProtection="1">
      <alignment horizontal="center"/>
      <protection locked="0"/>
    </xf>
    <xf numFmtId="0" fontId="0" fillId="15" borderId="16" xfId="0" applyFill="1" applyBorder="1" applyAlignment="1" applyProtection="1">
      <alignment horizontal="center"/>
      <protection locked="0"/>
    </xf>
    <xf numFmtId="0" fontId="0" fillId="18" borderId="16" xfId="0" applyFill="1" applyBorder="1" applyAlignment="1" applyProtection="1">
      <alignment horizontal="center"/>
      <protection locked="0"/>
    </xf>
    <xf numFmtId="0" fontId="0" fillId="19" borderId="16" xfId="0" applyFill="1" applyBorder="1" applyAlignment="1" applyProtection="1">
      <alignment horizontal="center"/>
      <protection locked="0"/>
    </xf>
    <xf numFmtId="0" fontId="0" fillId="0" borderId="1" xfId="0" applyBorder="1" applyAlignment="1" applyProtection="1">
      <alignment horizontal="center"/>
      <protection locked="0"/>
    </xf>
    <xf numFmtId="0" fontId="1" fillId="0" borderId="0" xfId="0" applyFont="1" applyAlignment="1" applyProtection="1">
      <alignment horizontal="center"/>
      <protection locked="0"/>
    </xf>
    <xf numFmtId="45" fontId="0" fillId="0" borderId="0" xfId="0" applyNumberFormat="1" applyFill="1" applyBorder="1" applyAlignment="1" applyProtection="1">
      <alignment horizontal="center"/>
      <protection locked="0"/>
    </xf>
    <xf numFmtId="0" fontId="0" fillId="0" borderId="0" xfId="0" applyBorder="1" applyAlignment="1" applyProtection="1">
      <protection locked="0"/>
    </xf>
    <xf numFmtId="45" fontId="3" fillId="4" borderId="1" xfId="0" applyNumberFormat="1" applyFont="1" applyFill="1" applyBorder="1" applyAlignment="1" applyProtection="1">
      <alignment horizontal="center"/>
    </xf>
    <xf numFmtId="45" fontId="3" fillId="5" borderId="1" xfId="0" applyNumberFormat="1" applyFont="1" applyFill="1" applyBorder="1" applyAlignment="1" applyProtection="1">
      <alignment horizontal="center"/>
    </xf>
    <xf numFmtId="0" fontId="0" fillId="0" borderId="16" xfId="0" applyBorder="1" applyProtection="1"/>
    <xf numFmtId="0" fontId="0" fillId="0" borderId="1" xfId="0" applyBorder="1" applyProtection="1"/>
    <xf numFmtId="45" fontId="3" fillId="4" borderId="16" xfId="0" applyNumberFormat="1" applyFont="1" applyFill="1" applyBorder="1" applyAlignment="1" applyProtection="1">
      <alignment horizontal="center"/>
    </xf>
    <xf numFmtId="0" fontId="3" fillId="4" borderId="16" xfId="0" applyFont="1" applyFill="1" applyBorder="1" applyAlignment="1" applyProtection="1">
      <alignment horizontal="center"/>
    </xf>
    <xf numFmtId="0" fontId="3" fillId="6" borderId="16" xfId="0" applyFont="1" applyFill="1" applyBorder="1" applyAlignment="1" applyProtection="1">
      <alignment horizontal="center"/>
    </xf>
    <xf numFmtId="0" fontId="3" fillId="5" borderId="16" xfId="0" applyFont="1" applyFill="1" applyBorder="1" applyAlignment="1" applyProtection="1">
      <alignment horizontal="center"/>
    </xf>
    <xf numFmtId="45" fontId="3" fillId="5" borderId="16" xfId="0" applyNumberFormat="1" applyFont="1" applyFill="1" applyBorder="1" applyAlignment="1" applyProtection="1">
      <alignment horizontal="center"/>
    </xf>
    <xf numFmtId="45" fontId="3" fillId="6" borderId="16" xfId="0" applyNumberFormat="1" applyFont="1" applyFill="1" applyBorder="1" applyAlignment="1" applyProtection="1">
      <alignment horizontal="center"/>
    </xf>
    <xf numFmtId="45" fontId="3" fillId="6" borderId="1" xfId="0" applyNumberFormat="1" applyFont="1" applyFill="1" applyBorder="1" applyAlignment="1" applyProtection="1">
      <alignment horizontal="center"/>
    </xf>
    <xf numFmtId="45" fontId="3" fillId="7" borderId="16" xfId="0" applyNumberFormat="1" applyFont="1" applyFill="1" applyBorder="1" applyAlignment="1" applyProtection="1">
      <alignment horizontal="center"/>
    </xf>
    <xf numFmtId="0" fontId="3" fillId="7" borderId="16" xfId="0" applyFont="1" applyFill="1" applyBorder="1" applyAlignment="1" applyProtection="1">
      <alignment horizontal="center"/>
    </xf>
    <xf numFmtId="164" fontId="3" fillId="7" borderId="1" xfId="0" applyNumberFormat="1" applyFont="1" applyFill="1" applyBorder="1" applyAlignment="1" applyProtection="1">
      <alignment horizontal="center"/>
    </xf>
    <xf numFmtId="45" fontId="3" fillId="8" borderId="16" xfId="0" applyNumberFormat="1" applyFont="1" applyFill="1" applyBorder="1" applyAlignment="1" applyProtection="1">
      <alignment horizontal="center"/>
    </xf>
    <xf numFmtId="0" fontId="3" fillId="8" borderId="1" xfId="0" applyFont="1" applyFill="1" applyBorder="1" applyAlignment="1" applyProtection="1">
      <alignment horizontal="center"/>
    </xf>
    <xf numFmtId="45" fontId="3" fillId="8" borderId="1" xfId="0" applyNumberFormat="1" applyFont="1" applyFill="1" applyBorder="1" applyAlignment="1" applyProtection="1">
      <alignment horizontal="center"/>
    </xf>
    <xf numFmtId="45" fontId="3" fillId="13" borderId="16" xfId="0" applyNumberFormat="1" applyFont="1" applyFill="1" applyBorder="1" applyAlignment="1" applyProtection="1">
      <alignment horizontal="center"/>
    </xf>
    <xf numFmtId="0" fontId="3" fillId="9" borderId="16" xfId="0" applyFont="1" applyFill="1" applyBorder="1" applyAlignment="1" applyProtection="1">
      <alignment horizontal="center"/>
    </xf>
    <xf numFmtId="45" fontId="3" fillId="13" borderId="1" xfId="0" applyNumberFormat="1" applyFont="1" applyFill="1" applyBorder="1" applyAlignment="1" applyProtection="1">
      <alignment horizontal="center"/>
    </xf>
    <xf numFmtId="45" fontId="0" fillId="13" borderId="16" xfId="0" applyNumberFormat="1" applyFill="1" applyBorder="1" applyAlignment="1" applyProtection="1">
      <alignment horizontal="center"/>
    </xf>
    <xf numFmtId="0" fontId="0" fillId="11" borderId="16" xfId="0" applyFill="1" applyBorder="1" applyAlignment="1" applyProtection="1">
      <alignment horizontal="center"/>
    </xf>
    <xf numFmtId="45" fontId="0" fillId="13" borderId="1" xfId="0" applyNumberFormat="1" applyFill="1" applyBorder="1" applyAlignment="1" applyProtection="1">
      <alignment horizontal="center"/>
    </xf>
    <xf numFmtId="0" fontId="0" fillId="12" borderId="16" xfId="0" applyFill="1" applyBorder="1" applyAlignment="1" applyProtection="1">
      <alignment horizontal="center"/>
    </xf>
    <xf numFmtId="0" fontId="0" fillId="10" borderId="16" xfId="0" applyFill="1" applyBorder="1" applyAlignment="1" applyProtection="1">
      <alignment horizontal="center"/>
    </xf>
    <xf numFmtId="45" fontId="0" fillId="15" borderId="16" xfId="0" applyNumberFormat="1" applyFill="1" applyBorder="1" applyAlignment="1" applyProtection="1">
      <alignment horizontal="center"/>
    </xf>
    <xf numFmtId="0" fontId="0" fillId="15" borderId="16" xfId="0" applyFill="1" applyBorder="1" applyAlignment="1" applyProtection="1">
      <alignment horizontal="center"/>
    </xf>
    <xf numFmtId="45" fontId="0" fillId="15" borderId="1" xfId="0" applyNumberFormat="1" applyFill="1" applyBorder="1" applyAlignment="1" applyProtection="1">
      <alignment horizontal="center"/>
    </xf>
    <xf numFmtId="45" fontId="0" fillId="18" borderId="16" xfId="0" applyNumberFormat="1" applyFill="1" applyBorder="1" applyAlignment="1" applyProtection="1">
      <alignment horizontal="center"/>
    </xf>
    <xf numFmtId="0" fontId="0" fillId="18" borderId="16" xfId="0" applyFill="1" applyBorder="1" applyAlignment="1" applyProtection="1">
      <alignment horizontal="center"/>
    </xf>
    <xf numFmtId="45" fontId="0" fillId="18" borderId="1" xfId="0" applyNumberFormat="1" applyFill="1" applyBorder="1" applyAlignment="1" applyProtection="1">
      <alignment horizontal="center"/>
    </xf>
    <xf numFmtId="45" fontId="0" fillId="19" borderId="16" xfId="0" applyNumberFormat="1" applyFill="1" applyBorder="1" applyAlignment="1" applyProtection="1">
      <alignment horizontal="center"/>
    </xf>
    <xf numFmtId="0" fontId="3" fillId="19" borderId="16" xfId="0" applyFont="1" applyFill="1" applyBorder="1" applyAlignment="1" applyProtection="1">
      <alignment horizontal="center" vertical="top"/>
    </xf>
    <xf numFmtId="45" fontId="0" fillId="19" borderId="1" xfId="0" applyNumberFormat="1" applyFill="1" applyBorder="1" applyAlignment="1" applyProtection="1">
      <alignment horizontal="center"/>
    </xf>
    <xf numFmtId="0" fontId="0" fillId="0" borderId="6" xfId="0" applyBorder="1" applyAlignment="1" applyProtection="1">
      <alignment horizontal="center"/>
    </xf>
    <xf numFmtId="0" fontId="0" fillId="0" borderId="1" xfId="0" applyBorder="1" applyAlignment="1" applyProtection="1">
      <alignment horizontal="center"/>
    </xf>
    <xf numFmtId="45" fontId="0" fillId="0" borderId="1" xfId="0" applyNumberFormat="1" applyBorder="1" applyAlignment="1" applyProtection="1">
      <alignment horizontal="center"/>
    </xf>
    <xf numFmtId="0" fontId="0" fillId="0" borderId="1" xfId="0" applyNumberFormat="1" applyBorder="1" applyAlignment="1" applyProtection="1">
      <alignment horizontal="center"/>
    </xf>
    <xf numFmtId="0" fontId="2" fillId="17" borderId="1" xfId="0" applyFont="1" applyFill="1" applyBorder="1" applyAlignment="1" applyProtection="1">
      <alignment horizontal="center"/>
    </xf>
    <xf numFmtId="2" fontId="3" fillId="22" borderId="7" xfId="0" applyNumberFormat="1" applyFont="1" applyFill="1" applyBorder="1" applyAlignment="1" applyProtection="1">
      <alignment horizontal="center"/>
    </xf>
    <xf numFmtId="0" fontId="11" fillId="4" borderId="30" xfId="0" applyFont="1" applyFill="1" applyBorder="1" applyAlignment="1" applyProtection="1">
      <alignment horizontal="center" vertical="center" wrapText="1"/>
      <protection locked="0"/>
    </xf>
    <xf numFmtId="0" fontId="16" fillId="4" borderId="30" xfId="0" applyFont="1" applyFill="1" applyBorder="1" applyAlignment="1" applyProtection="1">
      <alignment horizontal="center" vertical="top" wrapText="1"/>
      <protection locked="0"/>
    </xf>
    <xf numFmtId="0" fontId="5" fillId="4" borderId="30" xfId="0" applyFont="1" applyFill="1" applyBorder="1" applyAlignment="1" applyProtection="1">
      <alignment horizontal="center" vertical="top" wrapText="1"/>
      <protection locked="0"/>
    </xf>
    <xf numFmtId="0" fontId="1" fillId="3" borderId="30" xfId="0" applyFont="1" applyFill="1" applyBorder="1" applyAlignment="1" applyProtection="1">
      <alignment horizontal="center" vertical="top" wrapText="1"/>
      <protection locked="0"/>
    </xf>
    <xf numFmtId="0" fontId="1" fillId="20" borderId="30" xfId="0" applyFont="1" applyFill="1" applyBorder="1" applyAlignment="1" applyProtection="1">
      <alignment horizontal="center" vertical="top" wrapText="1"/>
      <protection locked="0"/>
    </xf>
    <xf numFmtId="0" fontId="1" fillId="21" borderId="30" xfId="0" applyFont="1" applyFill="1" applyBorder="1" applyAlignment="1" applyProtection="1">
      <alignment horizontal="center" vertical="top" wrapText="1"/>
      <protection locked="0"/>
    </xf>
    <xf numFmtId="0" fontId="1" fillId="18" borderId="30" xfId="0" applyFont="1" applyFill="1" applyBorder="1" applyAlignment="1" applyProtection="1">
      <alignment horizontal="center" vertical="top" wrapText="1"/>
      <protection locked="0"/>
    </xf>
    <xf numFmtId="0" fontId="1" fillId="0" borderId="30" xfId="0" applyFont="1" applyBorder="1" applyAlignment="1" applyProtection="1">
      <alignment horizontal="center" vertical="top"/>
      <protection locked="0"/>
    </xf>
    <xf numFmtId="0" fontId="4" fillId="17" borderId="30" xfId="0" applyFont="1" applyFill="1" applyBorder="1" applyAlignment="1" applyProtection="1">
      <alignment horizontal="center" vertical="top"/>
      <protection locked="0"/>
    </xf>
    <xf numFmtId="0" fontId="0" fillId="22" borderId="30" xfId="0" applyFill="1" applyBorder="1" applyAlignment="1" applyProtection="1">
      <alignment horizontal="center" vertical="top"/>
      <protection locked="0"/>
    </xf>
    <xf numFmtId="0" fontId="0" fillId="0" borderId="16" xfId="0" applyBorder="1" applyProtection="1">
      <protection locked="0"/>
    </xf>
    <xf numFmtId="0" fontId="3" fillId="4" borderId="16" xfId="0" applyFont="1" applyFill="1"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3" fillId="4" borderId="1" xfId="0" applyFont="1" applyFill="1" applyBorder="1" applyAlignment="1" applyProtection="1">
      <alignment horizontal="center"/>
      <protection locked="0"/>
    </xf>
    <xf numFmtId="0" fontId="0" fillId="0" borderId="16" xfId="0" applyBorder="1" applyAlignment="1" applyProtection="1">
      <alignment horizontal="center"/>
    </xf>
    <xf numFmtId="45" fontId="0" fillId="0" borderId="16" xfId="0" applyNumberFormat="1" applyBorder="1" applyAlignment="1" applyProtection="1">
      <alignment horizontal="center"/>
    </xf>
    <xf numFmtId="0" fontId="0" fillId="0" borderId="16" xfId="0" applyNumberFormat="1" applyBorder="1" applyAlignment="1" applyProtection="1">
      <alignment horizontal="center"/>
    </xf>
    <xf numFmtId="0" fontId="2" fillId="17" borderId="16" xfId="0" applyFont="1" applyFill="1" applyBorder="1" applyAlignment="1" applyProtection="1">
      <alignment horizontal="center"/>
    </xf>
    <xf numFmtId="0" fontId="0" fillId="0" borderId="1" xfId="0" applyBorder="1" applyProtection="1">
      <protection locked="0"/>
    </xf>
    <xf numFmtId="0" fontId="21" fillId="22" borderId="0" xfId="0" applyFont="1" applyFill="1" applyBorder="1" applyAlignment="1">
      <alignment horizontal="center" vertical="center" wrapText="1"/>
    </xf>
    <xf numFmtId="0" fontId="12" fillId="19" borderId="0" xfId="0" applyFont="1" applyFill="1" applyAlignment="1">
      <alignment horizontal="left" vertical="top" wrapText="1"/>
    </xf>
    <xf numFmtId="0" fontId="0" fillId="15" borderId="12" xfId="0" applyFill="1" applyBorder="1" applyAlignment="1" applyProtection="1">
      <alignment horizontal="center"/>
      <protection locked="0"/>
    </xf>
    <xf numFmtId="0" fontId="0" fillId="15" borderId="13" xfId="0" applyFill="1" applyBorder="1" applyAlignment="1" applyProtection="1">
      <alignment horizontal="center"/>
      <protection locked="0"/>
    </xf>
    <xf numFmtId="0" fontId="0" fillId="15" borderId="10" xfId="0" applyFill="1" applyBorder="1" applyAlignment="1" applyProtection="1">
      <alignment horizontal="center"/>
      <protection locked="0"/>
    </xf>
    <xf numFmtId="0" fontId="0" fillId="18" borderId="12" xfId="0" applyFill="1" applyBorder="1" applyAlignment="1" applyProtection="1">
      <alignment horizontal="center"/>
      <protection locked="0"/>
    </xf>
    <xf numFmtId="0" fontId="0" fillId="18" borderId="13" xfId="0" applyFill="1" applyBorder="1" applyAlignment="1" applyProtection="1">
      <alignment horizontal="center"/>
      <protection locked="0"/>
    </xf>
    <xf numFmtId="0" fontId="0" fillId="18" borderId="10" xfId="0" applyFill="1" applyBorder="1" applyAlignment="1" applyProtection="1">
      <alignment horizontal="center"/>
      <protection locked="0"/>
    </xf>
    <xf numFmtId="0" fontId="0" fillId="19" borderId="3" xfId="0" applyFill="1" applyBorder="1" applyAlignment="1" applyProtection="1">
      <alignment horizontal="center"/>
      <protection locked="0"/>
    </xf>
    <xf numFmtId="0" fontId="0" fillId="19" borderId="4" xfId="0" applyFill="1" applyBorder="1" applyAlignment="1" applyProtection="1">
      <alignment horizontal="center"/>
      <protection locked="0"/>
    </xf>
    <xf numFmtId="0" fontId="0" fillId="19" borderId="5" xfId="0" applyFill="1" applyBorder="1" applyAlignment="1" applyProtection="1">
      <alignment horizontal="center"/>
      <protection locked="0"/>
    </xf>
    <xf numFmtId="0" fontId="8" fillId="2" borderId="8"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0" fillId="11" borderId="12" xfId="0" applyFill="1" applyBorder="1" applyAlignment="1" applyProtection="1">
      <alignment horizontal="center"/>
      <protection locked="0"/>
    </xf>
    <xf numFmtId="0" fontId="0" fillId="11" borderId="14" xfId="0" applyFill="1" applyBorder="1" applyAlignment="1" applyProtection="1">
      <alignment horizontal="center"/>
      <protection locked="0"/>
    </xf>
    <xf numFmtId="0" fontId="0" fillId="11" borderId="13" xfId="0" applyFill="1" applyBorder="1" applyAlignment="1" applyProtection="1">
      <alignment horizontal="center"/>
      <protection locked="0"/>
    </xf>
    <xf numFmtId="0" fontId="0" fillId="11" borderId="10" xfId="0" applyFill="1" applyBorder="1" applyAlignment="1" applyProtection="1">
      <alignment horizontal="center"/>
      <protection locked="0"/>
    </xf>
    <xf numFmtId="0" fontId="0" fillId="12" borderId="3" xfId="0" applyFill="1" applyBorder="1" applyAlignment="1" applyProtection="1">
      <alignment horizontal="center"/>
      <protection locked="0"/>
    </xf>
    <xf numFmtId="0" fontId="0" fillId="12" borderId="4" xfId="0" applyFill="1" applyBorder="1" applyAlignment="1" applyProtection="1">
      <alignment horizontal="center"/>
      <protection locked="0"/>
    </xf>
    <xf numFmtId="0" fontId="0" fillId="12" borderId="5" xfId="0" applyFill="1" applyBorder="1" applyAlignment="1" applyProtection="1">
      <alignment horizontal="center"/>
      <protection locked="0"/>
    </xf>
    <xf numFmtId="0" fontId="0" fillId="10" borderId="3" xfId="0" applyFill="1" applyBorder="1" applyAlignment="1" applyProtection="1">
      <alignment horizontal="center"/>
      <protection locked="0"/>
    </xf>
    <xf numFmtId="0" fontId="0" fillId="10" borderId="4" xfId="0" applyFill="1" applyBorder="1" applyAlignment="1" applyProtection="1">
      <alignment horizontal="center"/>
      <protection locked="0"/>
    </xf>
    <xf numFmtId="0" fontId="0" fillId="10" borderId="5" xfId="0" applyFill="1" applyBorder="1" applyAlignment="1" applyProtection="1">
      <alignment horizontal="center"/>
      <protection locked="0"/>
    </xf>
    <xf numFmtId="0" fontId="3" fillId="4" borderId="12" xfId="0" applyFont="1" applyFill="1" applyBorder="1" applyAlignment="1" applyProtection="1">
      <alignment horizontal="center"/>
      <protection locked="0"/>
    </xf>
    <xf numFmtId="0" fontId="3" fillId="4" borderId="14" xfId="0" applyFont="1" applyFill="1" applyBorder="1" applyAlignment="1" applyProtection="1">
      <alignment horizontal="center"/>
      <protection locked="0"/>
    </xf>
    <xf numFmtId="0" fontId="3" fillId="4" borderId="13" xfId="0" applyFont="1" applyFill="1" applyBorder="1" applyAlignment="1" applyProtection="1">
      <alignment horizontal="center"/>
      <protection locked="0"/>
    </xf>
    <xf numFmtId="0" fontId="3" fillId="4" borderId="10" xfId="0" applyFont="1" applyFill="1" applyBorder="1" applyAlignment="1" applyProtection="1">
      <alignment horizontal="center"/>
      <protection locked="0"/>
    </xf>
    <xf numFmtId="0" fontId="3" fillId="5" borderId="12" xfId="0" applyFont="1" applyFill="1" applyBorder="1" applyAlignment="1" applyProtection="1">
      <alignment horizontal="center"/>
      <protection locked="0"/>
    </xf>
    <xf numFmtId="0" fontId="3" fillId="5" borderId="14" xfId="0" applyFont="1" applyFill="1" applyBorder="1" applyAlignment="1" applyProtection="1">
      <alignment horizontal="center"/>
      <protection locked="0"/>
    </xf>
    <xf numFmtId="0" fontId="3" fillId="5" borderId="13" xfId="0" applyFont="1" applyFill="1" applyBorder="1" applyAlignment="1" applyProtection="1">
      <alignment horizontal="center"/>
      <protection locked="0"/>
    </xf>
    <xf numFmtId="0" fontId="3" fillId="5" borderId="10" xfId="0" applyFont="1" applyFill="1" applyBorder="1" applyAlignment="1" applyProtection="1">
      <alignment horizontal="center"/>
      <protection locked="0"/>
    </xf>
    <xf numFmtId="0" fontId="3" fillId="6" borderId="12" xfId="0" applyFont="1" applyFill="1" applyBorder="1" applyAlignment="1" applyProtection="1">
      <alignment horizontal="center"/>
      <protection locked="0"/>
    </xf>
    <xf numFmtId="0" fontId="3" fillId="6" borderId="14" xfId="0" applyFont="1" applyFill="1" applyBorder="1" applyAlignment="1" applyProtection="1">
      <alignment horizontal="center"/>
      <protection locked="0"/>
    </xf>
    <xf numFmtId="0" fontId="3" fillId="6" borderId="13" xfId="0" applyFont="1" applyFill="1" applyBorder="1" applyAlignment="1" applyProtection="1">
      <alignment horizontal="center"/>
      <protection locked="0"/>
    </xf>
    <xf numFmtId="0" fontId="3" fillId="6" borderId="10"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3" fillId="7" borderId="14" xfId="0" applyFont="1" applyFill="1" applyBorder="1" applyAlignment="1" applyProtection="1">
      <alignment horizontal="center"/>
      <protection locked="0"/>
    </xf>
    <xf numFmtId="0" fontId="3" fillId="7" borderId="13" xfId="0" applyFont="1" applyFill="1" applyBorder="1" applyAlignment="1" applyProtection="1">
      <alignment horizontal="center"/>
      <protection locked="0"/>
    </xf>
    <xf numFmtId="0" fontId="3" fillId="7" borderId="10" xfId="0" applyFont="1" applyFill="1" applyBorder="1" applyAlignment="1" applyProtection="1">
      <alignment horizontal="center"/>
      <protection locked="0"/>
    </xf>
    <xf numFmtId="0" fontId="3" fillId="8" borderId="12" xfId="0" applyFont="1" applyFill="1" applyBorder="1" applyAlignment="1" applyProtection="1">
      <alignment horizontal="center"/>
      <protection locked="0"/>
    </xf>
    <xf numFmtId="0" fontId="3" fillId="8" borderId="14" xfId="0" applyFont="1" applyFill="1" applyBorder="1" applyAlignment="1" applyProtection="1">
      <alignment horizontal="center"/>
      <protection locked="0"/>
    </xf>
    <xf numFmtId="0" fontId="3" fillId="8" borderId="13" xfId="0" applyFont="1" applyFill="1" applyBorder="1" applyAlignment="1" applyProtection="1">
      <alignment horizontal="center"/>
      <protection locked="0"/>
    </xf>
    <xf numFmtId="0" fontId="3" fillId="8" borderId="10" xfId="0" applyFont="1" applyFill="1" applyBorder="1" applyAlignment="1" applyProtection="1">
      <alignment horizontal="center"/>
      <protection locked="0"/>
    </xf>
    <xf numFmtId="0" fontId="3" fillId="9" borderId="12" xfId="0" applyFont="1" applyFill="1" applyBorder="1" applyAlignment="1" applyProtection="1">
      <alignment horizontal="center"/>
      <protection locked="0"/>
    </xf>
    <xf numFmtId="0" fontId="3" fillId="9" borderId="14" xfId="0" applyFont="1" applyFill="1" applyBorder="1" applyAlignment="1" applyProtection="1">
      <alignment horizontal="center"/>
      <protection locked="0"/>
    </xf>
    <xf numFmtId="0" fontId="3" fillId="9" borderId="13" xfId="0" applyFont="1" applyFill="1" applyBorder="1" applyAlignment="1" applyProtection="1">
      <alignment horizontal="center"/>
      <protection locked="0"/>
    </xf>
    <xf numFmtId="0" fontId="3" fillId="9" borderId="10" xfId="0" applyFont="1" applyFill="1" applyBorder="1" applyAlignment="1" applyProtection="1">
      <alignment horizontal="center"/>
      <protection locked="0"/>
    </xf>
    <xf numFmtId="0" fontId="7" fillId="2" borderId="0"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protection locked="0"/>
    </xf>
    <xf numFmtId="0" fontId="11" fillId="4" borderId="13" xfId="0" applyFont="1" applyFill="1" applyBorder="1" applyAlignment="1" applyProtection="1">
      <alignment horizontal="center" vertical="center"/>
      <protection locked="0"/>
    </xf>
    <xf numFmtId="0" fontId="11" fillId="4" borderId="10" xfId="0" applyFont="1" applyFill="1" applyBorder="1" applyAlignment="1" applyProtection="1">
      <alignment horizontal="center" vertical="center"/>
      <protection locked="0"/>
    </xf>
    <xf numFmtId="0" fontId="11" fillId="5" borderId="14" xfId="0" applyFont="1" applyFill="1" applyBorder="1" applyAlignment="1" applyProtection="1">
      <alignment horizontal="center" vertical="center"/>
      <protection locked="0"/>
    </xf>
    <xf numFmtId="0" fontId="11" fillId="5" borderId="13" xfId="0" applyFont="1" applyFill="1" applyBorder="1" applyAlignment="1" applyProtection="1">
      <alignment horizontal="center" vertical="center"/>
      <protection locked="0"/>
    </xf>
    <xf numFmtId="0" fontId="11" fillId="5" borderId="10" xfId="0" applyFont="1" applyFill="1" applyBorder="1" applyAlignment="1" applyProtection="1">
      <alignment horizontal="center" vertical="center"/>
      <protection locked="0"/>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10" fillId="2" borderId="26" xfId="0" applyFont="1" applyFill="1" applyBorder="1" applyAlignment="1">
      <alignment horizontal="center" wrapText="1"/>
    </xf>
    <xf numFmtId="0" fontId="10" fillId="2" borderId="20" xfId="0" applyFont="1" applyFill="1" applyBorder="1" applyAlignment="1">
      <alignment horizontal="center" wrapText="1"/>
    </xf>
    <xf numFmtId="0" fontId="10" fillId="2" borderId="8" xfId="0" applyFont="1" applyFill="1" applyBorder="1" applyAlignment="1">
      <alignment horizontal="center" wrapText="1"/>
    </xf>
    <xf numFmtId="0" fontId="10" fillId="2" borderId="29" xfId="0" applyFont="1" applyFill="1" applyBorder="1" applyAlignment="1">
      <alignment horizontal="center" wrapText="1"/>
    </xf>
    <xf numFmtId="0" fontId="0" fillId="15" borderId="18" xfId="0" applyFill="1" applyBorder="1" applyAlignment="1">
      <alignment horizontal="center" vertical="center"/>
    </xf>
    <xf numFmtId="0" fontId="0" fillId="15" borderId="14" xfId="0" applyFill="1" applyBorder="1" applyAlignment="1">
      <alignment horizontal="center" vertical="center"/>
    </xf>
    <xf numFmtId="0" fontId="7" fillId="14" borderId="26" xfId="0" applyFont="1" applyFill="1" applyBorder="1" applyAlignment="1">
      <alignment horizontal="center" vertical="center" wrapText="1"/>
    </xf>
    <xf numFmtId="0" fontId="7" fillId="14" borderId="19" xfId="0" applyFont="1" applyFill="1" applyBorder="1" applyAlignment="1">
      <alignment horizontal="center" vertical="center" wrapText="1"/>
    </xf>
    <xf numFmtId="0" fontId="7" fillId="14" borderId="20" xfId="0" applyFont="1" applyFill="1" applyBorder="1" applyAlignment="1">
      <alignment horizontal="center" vertical="center" wrapText="1"/>
    </xf>
    <xf numFmtId="0" fontId="7" fillId="14" borderId="9" xfId="0" applyFont="1" applyFill="1" applyBorder="1" applyAlignment="1">
      <alignment horizontal="center" vertical="center" wrapText="1"/>
    </xf>
    <xf numFmtId="0" fontId="7" fillId="14" borderId="11" xfId="0" applyFont="1" applyFill="1" applyBorder="1" applyAlignment="1">
      <alignment horizontal="center" vertical="center" wrapText="1"/>
    </xf>
    <xf numFmtId="0" fontId="7" fillId="14" borderId="25" xfId="0" applyFont="1" applyFill="1" applyBorder="1" applyAlignment="1">
      <alignment horizontal="center" vertical="center" wrapText="1"/>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0" fillId="16" borderId="2" xfId="0" applyFill="1" applyBorder="1" applyAlignment="1">
      <alignment horizontal="center" vertical="center"/>
    </xf>
    <xf numFmtId="0" fontId="0" fillId="16" borderId="6" xfId="0" applyFill="1" applyBorder="1" applyAlignment="1">
      <alignment horizontal="center" vertical="center"/>
    </xf>
    <xf numFmtId="0" fontId="0" fillId="16" borderId="1" xfId="0" applyFill="1" applyBorder="1" applyAlignment="1">
      <alignment horizontal="center" vertical="center"/>
    </xf>
    <xf numFmtId="0" fontId="0" fillId="16" borderId="21" xfId="0" applyFill="1" applyBorder="1" applyAlignment="1">
      <alignment horizontal="center" vertical="center"/>
    </xf>
    <xf numFmtId="0" fontId="7" fillId="16" borderId="2" xfId="0" applyFont="1" applyFill="1" applyBorder="1" applyAlignment="1">
      <alignment horizontal="center" vertical="center"/>
    </xf>
    <xf numFmtId="0" fontId="7" fillId="16" borderId="21" xfId="0" applyFont="1" applyFill="1" applyBorder="1" applyAlignment="1">
      <alignment horizontal="center" vertical="center"/>
    </xf>
    <xf numFmtId="0" fontId="7" fillId="16" borderId="6" xfId="0" applyFont="1" applyFill="1" applyBorder="1" applyAlignment="1">
      <alignment horizontal="center" vertical="center"/>
    </xf>
    <xf numFmtId="0" fontId="7" fillId="16" borderId="26" xfId="0" applyFont="1" applyFill="1" applyBorder="1" applyAlignment="1">
      <alignment horizontal="center" vertical="center"/>
    </xf>
    <xf numFmtId="0" fontId="7" fillId="16" borderId="19" xfId="0" applyFont="1" applyFill="1" applyBorder="1" applyAlignment="1">
      <alignment horizontal="center" vertical="center"/>
    </xf>
    <xf numFmtId="0" fontId="7" fillId="16" borderId="20" xfId="0" applyFont="1" applyFill="1" applyBorder="1" applyAlignment="1">
      <alignment horizontal="center" vertical="center"/>
    </xf>
    <xf numFmtId="16" fontId="0" fillId="16" borderId="2" xfId="0" applyNumberFormat="1" applyFill="1" applyBorder="1" applyAlignment="1">
      <alignment horizontal="center" vertical="center"/>
    </xf>
    <xf numFmtId="0" fontId="9" fillId="3" borderId="3" xfId="0" applyFont="1" applyFill="1" applyBorder="1" applyAlignment="1">
      <alignment horizontal="center" vertical="center"/>
    </xf>
    <xf numFmtId="0" fontId="9" fillId="3" borderId="5" xfId="0" applyFont="1" applyFill="1" applyBorder="1" applyAlignment="1">
      <alignment horizontal="center" vertical="center"/>
    </xf>
    <xf numFmtId="0" fontId="0" fillId="14" borderId="22" xfId="0" applyFill="1" applyBorder="1" applyAlignment="1">
      <alignment horizontal="center" vertical="center"/>
    </xf>
    <xf numFmtId="0" fontId="7" fillId="14" borderId="3" xfId="0" applyFont="1" applyFill="1" applyBorder="1" applyAlignment="1">
      <alignment horizontal="center" vertical="center"/>
    </xf>
    <xf numFmtId="0" fontId="7" fillId="14" borderId="4" xfId="0" applyFont="1" applyFill="1" applyBorder="1" applyAlignment="1">
      <alignment horizontal="center" vertical="center"/>
    </xf>
    <xf numFmtId="0" fontId="7" fillId="14" borderId="5" xfId="0" applyFont="1" applyFill="1" applyBorder="1" applyAlignment="1">
      <alignment horizontal="center" vertical="center"/>
    </xf>
    <xf numFmtId="0" fontId="7" fillId="15" borderId="9" xfId="0" applyFont="1" applyFill="1" applyBorder="1" applyAlignment="1">
      <alignment horizontal="center" vertical="center"/>
    </xf>
    <xf numFmtId="0" fontId="7" fillId="15" borderId="11" xfId="0" applyFont="1" applyFill="1" applyBorder="1" applyAlignment="1">
      <alignment horizontal="center" vertical="center"/>
    </xf>
    <xf numFmtId="0" fontId="7" fillId="15" borderId="25" xfId="0" applyFont="1" applyFill="1" applyBorder="1" applyAlignment="1">
      <alignment horizontal="center" vertical="center"/>
    </xf>
    <xf numFmtId="0" fontId="0" fillId="15" borderId="27" xfId="0" applyFill="1" applyBorder="1" applyAlignment="1">
      <alignment horizontal="center" vertical="center"/>
    </xf>
    <xf numFmtId="0" fontId="0" fillId="15" borderId="28" xfId="0" applyFill="1" applyBorder="1" applyAlignment="1">
      <alignment horizontal="center"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15" borderId="9" xfId="0" applyFont="1" applyFill="1" applyBorder="1" applyAlignment="1">
      <alignment horizontal="left" vertical="center"/>
    </xf>
    <xf numFmtId="0" fontId="7" fillId="15" borderId="11" xfId="0" applyFont="1" applyFill="1" applyBorder="1" applyAlignment="1">
      <alignment horizontal="left" vertical="center"/>
    </xf>
    <xf numFmtId="0" fontId="7" fillId="15" borderId="25" xfId="0" applyFont="1" applyFill="1" applyBorder="1" applyAlignment="1">
      <alignment horizontal="left" vertical="center"/>
    </xf>
    <xf numFmtId="0" fontId="7" fillId="16" borderId="26" xfId="0" applyFont="1" applyFill="1" applyBorder="1" applyAlignment="1">
      <alignment horizontal="left" vertical="center"/>
    </xf>
    <xf numFmtId="0" fontId="7" fillId="16" borderId="19" xfId="0" applyFont="1" applyFill="1" applyBorder="1" applyAlignment="1">
      <alignment horizontal="left" vertical="center"/>
    </xf>
    <xf numFmtId="0" fontId="7" fillId="16" borderId="20" xfId="0" applyFont="1" applyFill="1" applyBorder="1" applyAlignment="1">
      <alignment horizontal="left" vertical="center"/>
    </xf>
    <xf numFmtId="0" fontId="7" fillId="14" borderId="3" xfId="0" applyFont="1" applyFill="1" applyBorder="1" applyAlignment="1">
      <alignment horizontal="left" vertical="center"/>
    </xf>
    <xf numFmtId="0" fontId="7" fillId="14" borderId="4" xfId="0" applyFont="1" applyFill="1" applyBorder="1" applyAlignment="1">
      <alignment horizontal="left" vertical="center"/>
    </xf>
    <xf numFmtId="0" fontId="7" fillId="14" borderId="5" xfId="0" applyFont="1" applyFill="1" applyBorder="1" applyAlignment="1">
      <alignment horizontal="left" vertical="center"/>
    </xf>
  </cellXfs>
  <cellStyles count="1">
    <cellStyle name="Normal" xfId="0" builtinId="0"/>
  </cellStyles>
  <dxfs count="0"/>
  <tableStyles count="0" defaultTableStyle="TableStyleMedium9" defaultPivotStyle="PivotStyleMedium7"/>
  <colors>
    <mruColors>
      <color rgb="FF99FF66"/>
      <color rgb="FF00FFCC"/>
      <color rgb="FF00FFFF"/>
      <color rgb="FFCBDF51"/>
      <color rgb="FFFF66FF"/>
      <color rgb="FFFF99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136525</xdr:rowOff>
    </xdr:from>
    <xdr:to>
      <xdr:col>3</xdr:col>
      <xdr:colOff>774699</xdr:colOff>
      <xdr:row>34</xdr:row>
      <xdr:rowOff>12700</xdr:rowOff>
    </xdr:to>
    <xdr:sp macro="[0]!COetoile" textlink="">
      <xdr:nvSpPr>
        <xdr:cNvPr id="2" name="Rectangle à coins arrondis 1"/>
        <xdr:cNvSpPr/>
      </xdr:nvSpPr>
      <xdr:spPr>
        <a:xfrm>
          <a:off x="0" y="4962525"/>
          <a:ext cx="3289299" cy="2314575"/>
        </a:xfrm>
        <a:prstGeom prst="round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fr-FR" sz="1800" b="1">
              <a:solidFill>
                <a:schemeClr val="tx1"/>
              </a:solidFill>
            </a:rPr>
            <a:t>Format 1</a:t>
          </a:r>
        </a:p>
        <a:p>
          <a:pPr algn="ctr"/>
          <a:endParaRPr lang="fr-FR" sz="1800" b="1">
            <a:solidFill>
              <a:schemeClr val="tx1"/>
            </a:solidFill>
          </a:endParaRPr>
        </a:p>
        <a:p>
          <a:pPr algn="ctr"/>
          <a:r>
            <a:rPr lang="fr-FR" sz="1800" b="1">
              <a:solidFill>
                <a:schemeClr val="tx1"/>
              </a:solidFill>
            </a:rPr>
            <a:t>Course de CO en étoile</a:t>
          </a:r>
        </a:p>
        <a:p>
          <a:pPr algn="ctr"/>
          <a:r>
            <a:rPr lang="fr-FR" sz="1800" b="1">
              <a:solidFill>
                <a:schemeClr val="tx1"/>
              </a:solidFill>
            </a:rPr>
            <a:t>(retour après chaque balise trouvée)</a:t>
          </a:r>
        </a:p>
      </xdr:txBody>
    </xdr:sp>
    <xdr:clientData/>
  </xdr:twoCellAnchor>
  <xdr:twoCellAnchor>
    <xdr:from>
      <xdr:col>3</xdr:col>
      <xdr:colOff>825500</xdr:colOff>
      <xdr:row>22</xdr:row>
      <xdr:rowOff>177800</xdr:rowOff>
    </xdr:from>
    <xdr:to>
      <xdr:col>8</xdr:col>
      <xdr:colOff>38099</xdr:colOff>
      <xdr:row>34</xdr:row>
      <xdr:rowOff>12700</xdr:rowOff>
    </xdr:to>
    <xdr:sp macro="[0]!coursetradi" textlink="">
      <xdr:nvSpPr>
        <xdr:cNvPr id="4" name="Rectangle à coins arrondis 3"/>
        <xdr:cNvSpPr/>
      </xdr:nvSpPr>
      <xdr:spPr>
        <a:xfrm>
          <a:off x="3340100" y="5003800"/>
          <a:ext cx="3403599" cy="2273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800" b="1">
              <a:solidFill>
                <a:schemeClr val="tx1"/>
              </a:solidFill>
            </a:rPr>
            <a:t>Format 2</a:t>
          </a:r>
        </a:p>
        <a:p>
          <a:pPr algn="ctr"/>
          <a:endParaRPr lang="fr-FR" sz="1800">
            <a:solidFill>
              <a:schemeClr val="tx1"/>
            </a:solidFill>
          </a:endParaRPr>
        </a:p>
        <a:p>
          <a:pPr algn="ctr"/>
          <a:r>
            <a:rPr lang="fr-FR" sz="1800" b="1">
              <a:solidFill>
                <a:schemeClr val="tx1"/>
              </a:solidFill>
            </a:rPr>
            <a:t>Course de CO traditionnelle</a:t>
          </a:r>
        </a:p>
        <a:p>
          <a:pPr algn="ctr"/>
          <a:r>
            <a:rPr lang="fr-FR" sz="1800" b="1">
              <a:solidFill>
                <a:schemeClr val="tx1"/>
              </a:solidFill>
            </a:rPr>
            <a:t>(retour</a:t>
          </a:r>
          <a:r>
            <a:rPr lang="fr-FR" sz="1800" b="1" baseline="0">
              <a:solidFill>
                <a:schemeClr val="tx1"/>
              </a:solidFill>
            </a:rPr>
            <a:t> à la fin de tout le parcours)</a:t>
          </a:r>
          <a:endParaRPr lang="fr-FR" sz="1800" b="1">
            <a:solidFill>
              <a:schemeClr val="tx1"/>
            </a:solidFill>
          </a:endParaRPr>
        </a:p>
      </xdr:txBody>
    </xdr:sp>
    <xdr:clientData/>
  </xdr:twoCellAnchor>
  <xdr:twoCellAnchor>
    <xdr:from>
      <xdr:col>0</xdr:col>
      <xdr:colOff>38100</xdr:colOff>
      <xdr:row>34</xdr:row>
      <xdr:rowOff>38099</xdr:rowOff>
    </xdr:from>
    <xdr:to>
      <xdr:col>3</xdr:col>
      <xdr:colOff>762000</xdr:colOff>
      <xdr:row>44</xdr:row>
      <xdr:rowOff>180974</xdr:rowOff>
    </xdr:to>
    <xdr:sp macro="[0]!format3" textlink="">
      <xdr:nvSpPr>
        <xdr:cNvPr id="5" name="Rectangle à coins arrondis 4"/>
        <xdr:cNvSpPr/>
      </xdr:nvSpPr>
      <xdr:spPr>
        <a:xfrm>
          <a:off x="38100" y="7302499"/>
          <a:ext cx="3238500" cy="2174875"/>
        </a:xfrm>
        <a:prstGeom prst="roundRect">
          <a:avLst/>
        </a:prstGeom>
        <a:solidFill>
          <a:srgbClr val="FF66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600" b="1">
              <a:solidFill>
                <a:schemeClr val="tx1"/>
              </a:solidFill>
            </a:rPr>
            <a:t>Format 3</a:t>
          </a:r>
        </a:p>
        <a:p>
          <a:pPr algn="ctr"/>
          <a:r>
            <a:rPr lang="fr-FR" sz="1600" b="1">
              <a:solidFill>
                <a:schemeClr val="tx1"/>
              </a:solidFill>
            </a:rPr>
            <a:t>Course de CO cumulant un nombre de parcours effectués</a:t>
          </a:r>
          <a:r>
            <a:rPr lang="fr-FR" sz="1600" b="1" baseline="0">
              <a:solidFill>
                <a:schemeClr val="tx1"/>
              </a:solidFill>
            </a:rPr>
            <a:t> en un temps donné. Souvent adapté à de la CO urbaine et à de la CO organisées au sein d'un collège. Parcours de 5 balises.</a:t>
          </a:r>
          <a:endParaRPr lang="fr-FR" sz="1600" b="1">
            <a:solidFill>
              <a:schemeClr val="tx1"/>
            </a:solidFill>
          </a:endParaRPr>
        </a:p>
      </xdr:txBody>
    </xdr:sp>
    <xdr:clientData/>
  </xdr:twoCellAnchor>
  <xdr:twoCellAnchor>
    <xdr:from>
      <xdr:col>3</xdr:col>
      <xdr:colOff>800100</xdr:colOff>
      <xdr:row>34</xdr:row>
      <xdr:rowOff>38100</xdr:rowOff>
    </xdr:from>
    <xdr:to>
      <xdr:col>8</xdr:col>
      <xdr:colOff>25400</xdr:colOff>
      <xdr:row>45</xdr:row>
      <xdr:rowOff>31750</xdr:rowOff>
    </xdr:to>
    <xdr:sp macro="[0]!format4" textlink="">
      <xdr:nvSpPr>
        <xdr:cNvPr id="6" name="Rectangle à coins arrondis 5"/>
        <xdr:cNvSpPr/>
      </xdr:nvSpPr>
      <xdr:spPr>
        <a:xfrm>
          <a:off x="3314700" y="7302500"/>
          <a:ext cx="3416300" cy="2228850"/>
        </a:xfrm>
        <a:prstGeom prst="roundRect">
          <a:avLst/>
        </a:prstGeom>
        <a:solidFill>
          <a:srgbClr val="CBDF5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600" b="1">
              <a:solidFill>
                <a:schemeClr val="tx1"/>
              </a:solidFill>
              <a:effectLst/>
              <a:latin typeface="+mn-lt"/>
              <a:ea typeface="+mn-ea"/>
              <a:cs typeface="+mn-cs"/>
            </a:rPr>
            <a:t>Format 4</a:t>
          </a:r>
          <a:endParaRPr lang="fr-FR" sz="1600">
            <a:solidFill>
              <a:schemeClr val="tx1"/>
            </a:solidFill>
            <a:effectLst/>
          </a:endParaRPr>
        </a:p>
        <a:p>
          <a:pPr algn="ctr"/>
          <a:r>
            <a:rPr lang="fr-FR" sz="1600" b="1">
              <a:solidFill>
                <a:schemeClr val="tx1"/>
              </a:solidFill>
              <a:effectLst/>
              <a:latin typeface="+mn-lt"/>
              <a:ea typeface="+mn-ea"/>
              <a:cs typeface="+mn-cs"/>
            </a:rPr>
            <a:t>Course de CO cumulant un nombre de cartes effectuées</a:t>
          </a:r>
          <a:r>
            <a:rPr lang="fr-FR" sz="1600" b="1" baseline="0">
              <a:solidFill>
                <a:schemeClr val="tx1"/>
              </a:solidFill>
              <a:effectLst/>
              <a:latin typeface="+mn-lt"/>
              <a:ea typeface="+mn-ea"/>
              <a:cs typeface="+mn-cs"/>
            </a:rPr>
            <a:t> en un temps donné. Souvent adapté à de la CO urbaine et à de la CO organisées au sein d'un collège. </a:t>
          </a:r>
        </a:p>
        <a:p>
          <a:pPr algn="ctr"/>
          <a:r>
            <a:rPr lang="fr-FR" sz="1600" b="1" baseline="0">
              <a:solidFill>
                <a:schemeClr val="tx1"/>
              </a:solidFill>
              <a:effectLst/>
              <a:latin typeface="+mn-lt"/>
              <a:ea typeface="+mn-ea"/>
              <a:cs typeface="+mn-cs"/>
            </a:rPr>
            <a:t>Parcours de 5 balises.</a:t>
          </a:r>
          <a:endParaRPr lang="fr-FR" sz="1600">
            <a:solidFill>
              <a:schemeClr val="tx1"/>
            </a:solidFill>
            <a:effectLst/>
          </a:endParaRPr>
        </a:p>
        <a:p>
          <a:pPr algn="ctr"/>
          <a:endParaRPr lang="fr-FR" sz="1600"/>
        </a:p>
      </xdr:txBody>
    </xdr:sp>
    <xdr:clientData/>
  </xdr:twoCellAnchor>
  <xdr:twoCellAnchor>
    <xdr:from>
      <xdr:col>0</xdr:col>
      <xdr:colOff>0</xdr:colOff>
      <xdr:row>1</xdr:row>
      <xdr:rowOff>311727</xdr:rowOff>
    </xdr:from>
    <xdr:to>
      <xdr:col>7</xdr:col>
      <xdr:colOff>828675</xdr:colOff>
      <xdr:row>13</xdr:row>
      <xdr:rowOff>123824</xdr:rowOff>
    </xdr:to>
    <xdr:sp macro="[0]!Module5.listeeleves" textlink="">
      <xdr:nvSpPr>
        <xdr:cNvPr id="3" name="Rectangle à coins arrondis 2"/>
        <xdr:cNvSpPr/>
      </xdr:nvSpPr>
      <xdr:spPr>
        <a:xfrm>
          <a:off x="0" y="519545"/>
          <a:ext cx="6647584" cy="242714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3600" b="1">
              <a:solidFill>
                <a:srgbClr val="C00000"/>
              </a:solidFill>
            </a:rPr>
            <a:t>1</a:t>
          </a:r>
          <a:r>
            <a:rPr lang="fr-FR" sz="3600" b="1" baseline="0">
              <a:solidFill>
                <a:srgbClr val="C00000"/>
              </a:solidFill>
            </a:rPr>
            <a:t>.</a:t>
          </a:r>
          <a:r>
            <a:rPr lang="fr-FR" sz="3600" b="1">
              <a:solidFill>
                <a:srgbClr val="C00000"/>
              </a:solidFill>
            </a:rPr>
            <a:t>Copier Coller </a:t>
          </a:r>
          <a:r>
            <a:rPr lang="fr-FR" sz="3600" b="1">
              <a:solidFill>
                <a:srgbClr val="C00000"/>
              </a:solidFill>
              <a:latin typeface="+mn-lt"/>
              <a:ea typeface="+mn-ea"/>
              <a:cs typeface="+mn-cs"/>
            </a:rPr>
            <a:t>votre liste d'élèves</a:t>
          </a:r>
          <a:endParaRPr lang="fr-FR" sz="1800" b="1">
            <a:solidFill>
              <a:srgbClr val="C00000"/>
            </a:solidFill>
          </a:endParaRPr>
        </a:p>
        <a:p>
          <a:pPr algn="ctr"/>
          <a:endParaRPr lang="fr-FR" sz="1800" b="1">
            <a:solidFill>
              <a:srgbClr val="C00000"/>
            </a:solidFill>
          </a:endParaRPr>
        </a:p>
        <a:p>
          <a:pPr algn="ctr"/>
          <a:r>
            <a:rPr lang="fr-FR" sz="1800" b="1">
              <a:solidFill>
                <a:srgbClr val="C00000"/>
              </a:solidFill>
            </a:rPr>
            <a:t>vous les trouverez automatiquement par leur nom dans une liste déroulante pour organiser les courses</a:t>
          </a:r>
          <a:r>
            <a:rPr lang="fr-FR" sz="1800" b="1" baseline="0">
              <a:solidFill>
                <a:srgbClr val="C00000"/>
              </a:solidFill>
            </a:rPr>
            <a:t> individuelles ou par 2 ETC.....</a:t>
          </a:r>
          <a:endParaRPr lang="fr-FR" sz="1800" b="1">
            <a:solidFill>
              <a:srgbClr val="C00000"/>
            </a:solidFill>
          </a:endParaRPr>
        </a:p>
      </xdr:txBody>
    </xdr:sp>
    <xdr:clientData/>
  </xdr:twoCellAnchor>
  <xdr:twoCellAnchor>
    <xdr:from>
      <xdr:col>0</xdr:col>
      <xdr:colOff>9525</xdr:colOff>
      <xdr:row>13</xdr:row>
      <xdr:rowOff>114300</xdr:rowOff>
    </xdr:from>
    <xdr:to>
      <xdr:col>7</xdr:col>
      <xdr:colOff>828675</xdr:colOff>
      <xdr:row>22</xdr:row>
      <xdr:rowOff>152400</xdr:rowOff>
    </xdr:to>
    <xdr:sp macro="" textlink="">
      <xdr:nvSpPr>
        <xdr:cNvPr id="7" name="Rectangle à coins arrondis 6"/>
        <xdr:cNvSpPr/>
      </xdr:nvSpPr>
      <xdr:spPr>
        <a:xfrm>
          <a:off x="9525" y="2724150"/>
          <a:ext cx="6686550" cy="183832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3600" b="1">
              <a:solidFill>
                <a:srgbClr val="C00000"/>
              </a:solidFill>
            </a:rPr>
            <a:t>2</a:t>
          </a:r>
          <a:r>
            <a:rPr lang="fr-FR" sz="3600" b="1" baseline="0">
              <a:solidFill>
                <a:srgbClr val="C00000"/>
              </a:solidFill>
            </a:rPr>
            <a:t>.Choisissez un Format de Course ci-dessous</a:t>
          </a:r>
          <a:endParaRPr lang="fr-FR" sz="3600" b="1">
            <a:solidFill>
              <a:srgbClr val="C00000"/>
            </a:solidFill>
          </a:endParaRPr>
        </a:p>
      </xdr:txBody>
    </xdr:sp>
    <xdr:clientData/>
  </xdr:twoCellAnchor>
  <xdr:twoCellAnchor>
    <xdr:from>
      <xdr:col>8</xdr:col>
      <xdr:colOff>50800</xdr:colOff>
      <xdr:row>23</xdr:row>
      <xdr:rowOff>38100</xdr:rowOff>
    </xdr:from>
    <xdr:to>
      <xdr:col>9</xdr:col>
      <xdr:colOff>800100</xdr:colOff>
      <xdr:row>34</xdr:row>
      <xdr:rowOff>12700</xdr:rowOff>
    </xdr:to>
    <xdr:sp macro="[0]!bareme1" textlink="">
      <xdr:nvSpPr>
        <xdr:cNvPr id="8" name="Rectangle 7"/>
        <xdr:cNvSpPr/>
      </xdr:nvSpPr>
      <xdr:spPr>
        <a:xfrm>
          <a:off x="6756400" y="5067300"/>
          <a:ext cx="1587500" cy="2209800"/>
        </a:xfrm>
        <a:prstGeom prst="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1"/>
        <a:lstStyle/>
        <a:p>
          <a:pPr algn="l"/>
          <a:r>
            <a:rPr lang="fr-FR" sz="2400" b="1">
              <a:solidFill>
                <a:srgbClr val="FF0000"/>
              </a:solidFill>
            </a:rPr>
            <a:t>Barême 1</a:t>
          </a:r>
          <a:r>
            <a:rPr lang="fr-FR" sz="2400" b="1" baseline="0">
              <a:solidFill>
                <a:srgbClr val="FF0000"/>
              </a:solidFill>
            </a:rPr>
            <a:t> </a:t>
          </a:r>
          <a:r>
            <a:rPr lang="fr-FR" sz="1400" b="1" baseline="0">
              <a:solidFill>
                <a:srgbClr val="FF0000"/>
              </a:solidFill>
            </a:rPr>
            <a:t>pour Format 1 et 2</a:t>
          </a:r>
          <a:endParaRPr lang="fr-FR" sz="1400" b="1">
            <a:solidFill>
              <a:srgbClr val="FF0000"/>
            </a:solidFill>
          </a:endParaRPr>
        </a:p>
      </xdr:txBody>
    </xdr:sp>
    <xdr:clientData/>
  </xdr:twoCellAnchor>
  <xdr:twoCellAnchor>
    <xdr:from>
      <xdr:col>8</xdr:col>
      <xdr:colOff>38100</xdr:colOff>
      <xdr:row>34</xdr:row>
      <xdr:rowOff>0</xdr:rowOff>
    </xdr:from>
    <xdr:to>
      <xdr:col>9</xdr:col>
      <xdr:colOff>787400</xdr:colOff>
      <xdr:row>44</xdr:row>
      <xdr:rowOff>177800</xdr:rowOff>
    </xdr:to>
    <xdr:sp macro="[0]!bareme2" textlink="">
      <xdr:nvSpPr>
        <xdr:cNvPr id="9" name="Rectangle 8"/>
        <xdr:cNvSpPr/>
      </xdr:nvSpPr>
      <xdr:spPr>
        <a:xfrm>
          <a:off x="6743700" y="7264400"/>
          <a:ext cx="1587500" cy="22098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1"/>
        <a:lstStyle/>
        <a:p>
          <a:pPr algn="l"/>
          <a:r>
            <a:rPr lang="fr-FR" sz="2400" b="1">
              <a:solidFill>
                <a:srgbClr val="FF0000"/>
              </a:solidFill>
            </a:rPr>
            <a:t>Barême 2 </a:t>
          </a:r>
          <a:r>
            <a:rPr lang="fr-FR" sz="1400" b="1">
              <a:solidFill>
                <a:srgbClr val="FF0000"/>
              </a:solidFill>
            </a:rPr>
            <a:t>pour Format 3</a:t>
          </a:r>
          <a:r>
            <a:rPr lang="fr-FR" sz="1400" b="1" baseline="0">
              <a:solidFill>
                <a:srgbClr val="FF0000"/>
              </a:solidFill>
            </a:rPr>
            <a:t> et 4</a:t>
          </a:r>
          <a:endParaRPr lang="fr-FR" sz="14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1651000</xdr:colOff>
      <xdr:row>1</xdr:row>
      <xdr:rowOff>190500</xdr:rowOff>
    </xdr:to>
    <xdr:sp macro="[0]!retourformat" textlink="">
      <xdr:nvSpPr>
        <xdr:cNvPr id="4" name="Rectangle 3"/>
        <xdr:cNvSpPr/>
      </xdr:nvSpPr>
      <xdr:spPr>
        <a:xfrm>
          <a:off x="0" y="0"/>
          <a:ext cx="3441700" cy="1168400"/>
        </a:xfrm>
        <a:prstGeom prst="rect">
          <a:avLst/>
        </a:prstGeom>
        <a:solidFill>
          <a:srgbClr val="99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600" b="1">
              <a:solidFill>
                <a:sysClr val="windowText" lastClr="000000"/>
              </a:solidFill>
            </a:rPr>
            <a:t>Retour Gestion Format de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9526</xdr:colOff>
      <xdr:row>0</xdr:row>
      <xdr:rowOff>0</xdr:rowOff>
    </xdr:from>
    <xdr:to>
      <xdr:col>2</xdr:col>
      <xdr:colOff>0</xdr:colOff>
      <xdr:row>2</xdr:row>
      <xdr:rowOff>9525</xdr:rowOff>
    </xdr:to>
    <xdr:sp macro="[0]!retourformat" textlink="">
      <xdr:nvSpPr>
        <xdr:cNvPr id="3" name="Rectangle 2"/>
        <xdr:cNvSpPr/>
      </xdr:nvSpPr>
      <xdr:spPr>
        <a:xfrm>
          <a:off x="9526" y="0"/>
          <a:ext cx="1676400" cy="409575"/>
        </a:xfrm>
        <a:prstGeom prst="rect">
          <a:avLst/>
        </a:prstGeom>
        <a:solidFill>
          <a:srgbClr val="99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600" b="1">
              <a:solidFill>
                <a:sysClr val="windowText" lastClr="000000"/>
              </a:solidFill>
            </a:rPr>
            <a:t>Retour Gestion Format de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1651000</xdr:colOff>
      <xdr:row>1</xdr:row>
      <xdr:rowOff>733425</xdr:rowOff>
    </xdr:to>
    <xdr:sp macro="[0]!retourformat" textlink="">
      <xdr:nvSpPr>
        <xdr:cNvPr id="4" name="Rectangle 3"/>
        <xdr:cNvSpPr/>
      </xdr:nvSpPr>
      <xdr:spPr>
        <a:xfrm>
          <a:off x="0" y="0"/>
          <a:ext cx="3441700" cy="1581150"/>
        </a:xfrm>
        <a:prstGeom prst="rect">
          <a:avLst/>
        </a:prstGeom>
        <a:solidFill>
          <a:srgbClr val="99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600" b="1">
              <a:solidFill>
                <a:sysClr val="windowText" lastClr="000000"/>
              </a:solidFill>
            </a:rPr>
            <a:t>Retour Gestion Format de course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1651000</xdr:colOff>
      <xdr:row>1</xdr:row>
      <xdr:rowOff>733425</xdr:rowOff>
    </xdr:to>
    <xdr:sp macro="[0]!retourformat" textlink="">
      <xdr:nvSpPr>
        <xdr:cNvPr id="5" name="Rectangle 4"/>
        <xdr:cNvSpPr/>
      </xdr:nvSpPr>
      <xdr:spPr>
        <a:xfrm>
          <a:off x="0" y="0"/>
          <a:ext cx="3441700" cy="1581150"/>
        </a:xfrm>
        <a:prstGeom prst="rect">
          <a:avLst/>
        </a:prstGeom>
        <a:solidFill>
          <a:srgbClr val="99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600" b="1">
              <a:solidFill>
                <a:sysClr val="windowText" lastClr="000000"/>
              </a:solidFill>
            </a:rPr>
            <a:t>Retour Gestion Format de course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0</xdr:rowOff>
    </xdr:from>
    <xdr:to>
      <xdr:col>6</xdr:col>
      <xdr:colOff>0</xdr:colOff>
      <xdr:row>7</xdr:row>
      <xdr:rowOff>257175</xdr:rowOff>
    </xdr:to>
    <xdr:sp macro="[0]!retourformat" textlink="">
      <xdr:nvSpPr>
        <xdr:cNvPr id="3" name="Rectangle 2"/>
        <xdr:cNvSpPr/>
      </xdr:nvSpPr>
      <xdr:spPr>
        <a:xfrm>
          <a:off x="1819275" y="0"/>
          <a:ext cx="3352800" cy="1924050"/>
        </a:xfrm>
        <a:prstGeom prst="rect">
          <a:avLst/>
        </a:prstGeom>
        <a:solidFill>
          <a:srgbClr val="99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600" b="1">
              <a:solidFill>
                <a:sysClr val="windowText" lastClr="000000"/>
              </a:solidFill>
            </a:rPr>
            <a:t>Retour Gestion Format de Course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xdr:colOff>
      <xdr:row>0</xdr:row>
      <xdr:rowOff>9524</xdr:rowOff>
    </xdr:from>
    <xdr:to>
      <xdr:col>12</xdr:col>
      <xdr:colOff>9525</xdr:colOff>
      <xdr:row>9</xdr:row>
      <xdr:rowOff>380999</xdr:rowOff>
    </xdr:to>
    <xdr:sp macro="[0]!retourformat" textlink="">
      <xdr:nvSpPr>
        <xdr:cNvPr id="4" name="Rectangle 3"/>
        <xdr:cNvSpPr/>
      </xdr:nvSpPr>
      <xdr:spPr>
        <a:xfrm>
          <a:off x="4057650" y="9524"/>
          <a:ext cx="5667375" cy="2181225"/>
        </a:xfrm>
        <a:prstGeom prst="rect">
          <a:avLst/>
        </a:prstGeom>
        <a:solidFill>
          <a:srgbClr val="99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600" b="1">
              <a:solidFill>
                <a:sysClr val="windowText" lastClr="000000"/>
              </a:solidFill>
            </a:rPr>
            <a:t>Retour Gestion Format de course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800099</xdr:colOff>
      <xdr:row>0</xdr:row>
      <xdr:rowOff>0</xdr:rowOff>
    </xdr:from>
    <xdr:to>
      <xdr:col>11</xdr:col>
      <xdr:colOff>0</xdr:colOff>
      <xdr:row>9</xdr:row>
      <xdr:rowOff>390524</xdr:rowOff>
    </xdr:to>
    <xdr:sp macro="[0]!retourformat" textlink="">
      <xdr:nvSpPr>
        <xdr:cNvPr id="2" name="Rectangle 1"/>
        <xdr:cNvSpPr/>
      </xdr:nvSpPr>
      <xdr:spPr>
        <a:xfrm>
          <a:off x="4152899" y="0"/>
          <a:ext cx="5067301" cy="2200274"/>
        </a:xfrm>
        <a:prstGeom prst="rect">
          <a:avLst/>
        </a:prstGeom>
        <a:solidFill>
          <a:srgbClr val="99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600" b="1">
              <a:solidFill>
                <a:sysClr val="windowText" lastClr="000000"/>
              </a:solidFill>
            </a:rPr>
            <a:t>Retour Gestion Format de course</a:t>
          </a: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I49"/>
  <sheetViews>
    <sheetView tabSelected="1" zoomScale="75" zoomScaleNormal="75" workbookViewId="0">
      <selection activeCell="K1" sqref="K1:AA45"/>
    </sheetView>
  </sheetViews>
  <sheetFormatPr baseColWidth="10" defaultRowHeight="15.75" x14ac:dyDescent="0.25"/>
  <cols>
    <col min="1" max="8" width="11" style="20"/>
    <col min="9" max="14" width="11" style="20" customWidth="1"/>
    <col min="15" max="16384" width="11" style="20"/>
  </cols>
  <sheetData>
    <row r="1" spans="1:35" ht="15.75" customHeight="1" x14ac:dyDescent="0.25">
      <c r="A1" s="165" t="s">
        <v>76</v>
      </c>
      <c r="B1" s="165"/>
      <c r="C1" s="165"/>
      <c r="D1" s="165"/>
      <c r="E1" s="165"/>
      <c r="F1" s="165"/>
      <c r="G1" s="165"/>
      <c r="H1" s="165"/>
      <c r="I1" s="19"/>
      <c r="J1" s="19"/>
      <c r="K1" s="166" t="s">
        <v>211</v>
      </c>
      <c r="L1" s="166"/>
      <c r="M1" s="166"/>
      <c r="N1" s="166"/>
      <c r="O1" s="166"/>
      <c r="P1" s="166"/>
      <c r="Q1" s="166"/>
      <c r="R1" s="166"/>
      <c r="S1" s="166"/>
      <c r="T1" s="166"/>
      <c r="U1" s="166"/>
      <c r="V1" s="166"/>
      <c r="W1" s="166"/>
      <c r="X1" s="166"/>
      <c r="Y1" s="166"/>
      <c r="Z1" s="166"/>
      <c r="AA1" s="166"/>
      <c r="AB1" s="19"/>
      <c r="AC1" s="19"/>
      <c r="AD1" s="19"/>
      <c r="AE1" s="19"/>
      <c r="AF1" s="19"/>
      <c r="AG1" s="19"/>
      <c r="AH1" s="19"/>
      <c r="AI1" s="19"/>
    </row>
    <row r="2" spans="1:35" ht="26.25" customHeight="1" x14ac:dyDescent="0.25">
      <c r="A2" s="165"/>
      <c r="B2" s="165"/>
      <c r="C2" s="165"/>
      <c r="D2" s="165"/>
      <c r="E2" s="165"/>
      <c r="F2" s="165"/>
      <c r="G2" s="165"/>
      <c r="H2" s="165"/>
      <c r="I2" s="19"/>
      <c r="J2" s="19"/>
      <c r="K2" s="166"/>
      <c r="L2" s="166"/>
      <c r="M2" s="166"/>
      <c r="N2" s="166"/>
      <c r="O2" s="166"/>
      <c r="P2" s="166"/>
      <c r="Q2" s="166"/>
      <c r="R2" s="166"/>
      <c r="S2" s="166"/>
      <c r="T2" s="166"/>
      <c r="U2" s="166"/>
      <c r="V2" s="166"/>
      <c r="W2" s="166"/>
      <c r="X2" s="166"/>
      <c r="Y2" s="166"/>
      <c r="Z2" s="166"/>
      <c r="AA2" s="166"/>
      <c r="AB2" s="19"/>
      <c r="AC2" s="19"/>
      <c r="AD2" s="19"/>
      <c r="AE2" s="19"/>
      <c r="AF2" s="19"/>
      <c r="AG2" s="19"/>
      <c r="AH2" s="19"/>
      <c r="AI2" s="19"/>
    </row>
    <row r="3" spans="1:35" x14ac:dyDescent="0.25">
      <c r="A3" s="19"/>
      <c r="B3" s="19"/>
      <c r="C3" s="19"/>
      <c r="D3" s="19"/>
      <c r="E3" s="19"/>
      <c r="F3" s="19"/>
      <c r="G3" s="19"/>
      <c r="H3" s="19"/>
      <c r="I3" s="19"/>
      <c r="J3" s="19"/>
      <c r="K3" s="166"/>
      <c r="L3" s="166"/>
      <c r="M3" s="166"/>
      <c r="N3" s="166"/>
      <c r="O3" s="166"/>
      <c r="P3" s="166"/>
      <c r="Q3" s="166"/>
      <c r="R3" s="166"/>
      <c r="S3" s="166"/>
      <c r="T3" s="166"/>
      <c r="U3" s="166"/>
      <c r="V3" s="166"/>
      <c r="W3" s="166"/>
      <c r="X3" s="166"/>
      <c r="Y3" s="166"/>
      <c r="Z3" s="166"/>
      <c r="AA3" s="166"/>
      <c r="AB3" s="19"/>
      <c r="AC3" s="19"/>
      <c r="AD3" s="19"/>
      <c r="AE3" s="19"/>
      <c r="AF3" s="19"/>
      <c r="AG3" s="19"/>
      <c r="AH3" s="19"/>
      <c r="AI3" s="19"/>
    </row>
    <row r="4" spans="1:35" ht="33.75" customHeight="1" x14ac:dyDescent="0.25">
      <c r="A4" s="19"/>
      <c r="B4" s="19"/>
      <c r="C4" s="19"/>
      <c r="D4" s="19"/>
      <c r="E4" s="19"/>
      <c r="F4" s="19"/>
      <c r="G4" s="19"/>
      <c r="H4" s="19"/>
      <c r="I4" s="19"/>
      <c r="J4" s="19"/>
      <c r="K4" s="166"/>
      <c r="L4" s="166"/>
      <c r="M4" s="166"/>
      <c r="N4" s="166"/>
      <c r="O4" s="166"/>
      <c r="P4" s="166"/>
      <c r="Q4" s="166"/>
      <c r="R4" s="166"/>
      <c r="S4" s="166"/>
      <c r="T4" s="166"/>
      <c r="U4" s="166"/>
      <c r="V4" s="166"/>
      <c r="W4" s="166"/>
      <c r="X4" s="166"/>
      <c r="Y4" s="166"/>
      <c r="Z4" s="166"/>
      <c r="AA4" s="166"/>
      <c r="AB4" s="19"/>
      <c r="AC4" s="19"/>
      <c r="AD4" s="19"/>
      <c r="AE4" s="19"/>
      <c r="AF4" s="19"/>
      <c r="AG4" s="19"/>
      <c r="AH4" s="19"/>
      <c r="AI4" s="19"/>
    </row>
    <row r="5" spans="1:35" x14ac:dyDescent="0.25">
      <c r="A5" s="19"/>
      <c r="B5" s="19"/>
      <c r="C5" s="19"/>
      <c r="D5" s="19"/>
      <c r="E5" s="19"/>
      <c r="F5" s="19"/>
      <c r="G5" s="19"/>
      <c r="H5" s="19"/>
      <c r="I5" s="19"/>
      <c r="J5" s="19"/>
      <c r="K5" s="166"/>
      <c r="L5" s="166"/>
      <c r="M5" s="166"/>
      <c r="N5" s="166"/>
      <c r="O5" s="166"/>
      <c r="P5" s="166"/>
      <c r="Q5" s="166"/>
      <c r="R5" s="166"/>
      <c r="S5" s="166"/>
      <c r="T5" s="166"/>
      <c r="U5" s="166"/>
      <c r="V5" s="166"/>
      <c r="W5" s="166"/>
      <c r="X5" s="166"/>
      <c r="Y5" s="166"/>
      <c r="Z5" s="166"/>
      <c r="AA5" s="166"/>
      <c r="AB5" s="19"/>
      <c r="AC5" s="19"/>
      <c r="AD5" s="19"/>
      <c r="AE5" s="19"/>
      <c r="AF5" s="19"/>
      <c r="AG5" s="19"/>
      <c r="AH5" s="19"/>
      <c r="AI5" s="19"/>
    </row>
    <row r="6" spans="1:35" x14ac:dyDescent="0.25">
      <c r="A6" s="19"/>
      <c r="B6" s="19"/>
      <c r="C6" s="19"/>
      <c r="D6" s="19"/>
      <c r="E6" s="19"/>
      <c r="F6" s="19"/>
      <c r="G6" s="19"/>
      <c r="H6" s="19"/>
      <c r="I6" s="19"/>
      <c r="J6" s="19"/>
      <c r="K6" s="166"/>
      <c r="L6" s="166"/>
      <c r="M6" s="166"/>
      <c r="N6" s="166"/>
      <c r="O6" s="166"/>
      <c r="P6" s="166"/>
      <c r="Q6" s="166"/>
      <c r="R6" s="166"/>
      <c r="S6" s="166"/>
      <c r="T6" s="166"/>
      <c r="U6" s="166"/>
      <c r="V6" s="166"/>
      <c r="W6" s="166"/>
      <c r="X6" s="166"/>
      <c r="Y6" s="166"/>
      <c r="Z6" s="166"/>
      <c r="AA6" s="166"/>
      <c r="AB6" s="19"/>
      <c r="AC6" s="19"/>
      <c r="AD6" s="19"/>
      <c r="AE6" s="19"/>
      <c r="AF6" s="19"/>
      <c r="AG6" s="19"/>
      <c r="AH6" s="19"/>
      <c r="AI6" s="19"/>
    </row>
    <row r="7" spans="1:35" x14ac:dyDescent="0.25">
      <c r="A7" s="19"/>
      <c r="B7" s="19"/>
      <c r="C7" s="19"/>
      <c r="D7" s="19"/>
      <c r="E7" s="19"/>
      <c r="F7" s="19"/>
      <c r="G7" s="19"/>
      <c r="H7" s="19"/>
      <c r="I7" s="19"/>
      <c r="J7" s="19"/>
      <c r="K7" s="166"/>
      <c r="L7" s="166"/>
      <c r="M7" s="166"/>
      <c r="N7" s="166"/>
      <c r="O7" s="166"/>
      <c r="P7" s="166"/>
      <c r="Q7" s="166"/>
      <c r="R7" s="166"/>
      <c r="S7" s="166"/>
      <c r="T7" s="166"/>
      <c r="U7" s="166"/>
      <c r="V7" s="166"/>
      <c r="W7" s="166"/>
      <c r="X7" s="166"/>
      <c r="Y7" s="166"/>
      <c r="Z7" s="166"/>
      <c r="AA7" s="166"/>
      <c r="AB7" s="19"/>
      <c r="AC7" s="19"/>
      <c r="AD7" s="19"/>
      <c r="AE7" s="19"/>
      <c r="AF7" s="19"/>
      <c r="AG7" s="19"/>
      <c r="AH7" s="19"/>
      <c r="AI7" s="19"/>
    </row>
    <row r="8" spans="1:35" x14ac:dyDescent="0.25">
      <c r="A8" s="19"/>
      <c r="B8" s="19"/>
      <c r="C8" s="19"/>
      <c r="D8" s="19"/>
      <c r="E8" s="19"/>
      <c r="F8" s="19"/>
      <c r="G8" s="19"/>
      <c r="H8" s="19"/>
      <c r="I8" s="19"/>
      <c r="J8" s="19"/>
      <c r="K8" s="166"/>
      <c r="L8" s="166"/>
      <c r="M8" s="166"/>
      <c r="N8" s="166"/>
      <c r="O8" s="166"/>
      <c r="P8" s="166"/>
      <c r="Q8" s="166"/>
      <c r="R8" s="166"/>
      <c r="S8" s="166"/>
      <c r="T8" s="166"/>
      <c r="U8" s="166"/>
      <c r="V8" s="166"/>
      <c r="W8" s="166"/>
      <c r="X8" s="166"/>
      <c r="Y8" s="166"/>
      <c r="Z8" s="166"/>
      <c r="AA8" s="166"/>
      <c r="AB8" s="19"/>
      <c r="AC8" s="19"/>
      <c r="AD8" s="19"/>
      <c r="AE8" s="19"/>
      <c r="AF8" s="19"/>
      <c r="AG8" s="19"/>
      <c r="AH8" s="19"/>
      <c r="AI8" s="19"/>
    </row>
    <row r="9" spans="1:35" x14ac:dyDescent="0.25">
      <c r="A9" s="19"/>
      <c r="B9" s="19"/>
      <c r="C9" s="19"/>
      <c r="D9" s="19"/>
      <c r="E9" s="19"/>
      <c r="F9" s="19"/>
      <c r="G9" s="19"/>
      <c r="H9" s="19"/>
      <c r="I9" s="19"/>
      <c r="J9" s="19"/>
      <c r="K9" s="166"/>
      <c r="L9" s="166"/>
      <c r="M9" s="166"/>
      <c r="N9" s="166"/>
      <c r="O9" s="166"/>
      <c r="P9" s="166"/>
      <c r="Q9" s="166"/>
      <c r="R9" s="166"/>
      <c r="S9" s="166"/>
      <c r="T9" s="166"/>
      <c r="U9" s="166"/>
      <c r="V9" s="166"/>
      <c r="W9" s="166"/>
      <c r="X9" s="166"/>
      <c r="Y9" s="166"/>
      <c r="Z9" s="166"/>
      <c r="AA9" s="166"/>
      <c r="AB9" s="21"/>
      <c r="AC9" s="19"/>
      <c r="AD9" s="19"/>
      <c r="AE9" s="19"/>
      <c r="AF9" s="19"/>
      <c r="AG9" s="19"/>
      <c r="AH9" s="19"/>
      <c r="AI9" s="19"/>
    </row>
    <row r="10" spans="1:35" ht="15.75" customHeight="1" x14ac:dyDescent="0.25">
      <c r="A10" s="19"/>
      <c r="B10" s="19"/>
      <c r="C10" s="19"/>
      <c r="D10" s="19"/>
      <c r="E10" s="19"/>
      <c r="F10" s="19"/>
      <c r="G10" s="19"/>
      <c r="H10" s="19"/>
      <c r="I10" s="19"/>
      <c r="J10" s="19"/>
      <c r="K10" s="166"/>
      <c r="L10" s="166"/>
      <c r="M10" s="166"/>
      <c r="N10" s="166"/>
      <c r="O10" s="166"/>
      <c r="P10" s="166"/>
      <c r="Q10" s="166"/>
      <c r="R10" s="166"/>
      <c r="S10" s="166"/>
      <c r="T10" s="166"/>
      <c r="U10" s="166"/>
      <c r="V10" s="166"/>
      <c r="W10" s="166"/>
      <c r="X10" s="166"/>
      <c r="Y10" s="166"/>
      <c r="Z10" s="166"/>
      <c r="AA10" s="166"/>
      <c r="AB10" s="21"/>
      <c r="AC10" s="19"/>
      <c r="AD10" s="19"/>
      <c r="AE10" s="19"/>
      <c r="AF10" s="19"/>
      <c r="AG10" s="19"/>
      <c r="AH10" s="19"/>
      <c r="AI10" s="19"/>
    </row>
    <row r="11" spans="1:35" x14ac:dyDescent="0.25">
      <c r="A11" s="19"/>
      <c r="B11" s="19"/>
      <c r="C11" s="19"/>
      <c r="D11" s="19"/>
      <c r="E11" s="19"/>
      <c r="F11" s="19"/>
      <c r="G11" s="19"/>
      <c r="H11" s="19"/>
      <c r="I11" s="19"/>
      <c r="J11" s="19"/>
      <c r="K11" s="166"/>
      <c r="L11" s="166"/>
      <c r="M11" s="166"/>
      <c r="N11" s="166"/>
      <c r="O11" s="166"/>
      <c r="P11" s="166"/>
      <c r="Q11" s="166"/>
      <c r="R11" s="166"/>
      <c r="S11" s="166"/>
      <c r="T11" s="166"/>
      <c r="U11" s="166"/>
      <c r="V11" s="166"/>
      <c r="W11" s="166"/>
      <c r="X11" s="166"/>
      <c r="Y11" s="166"/>
      <c r="Z11" s="166"/>
      <c r="AA11" s="166"/>
      <c r="AB11" s="21"/>
      <c r="AC11" s="19"/>
      <c r="AD11" s="19"/>
      <c r="AE11" s="19"/>
      <c r="AF11" s="19"/>
      <c r="AG11" s="19"/>
      <c r="AH11" s="19"/>
      <c r="AI11" s="19"/>
    </row>
    <row r="12" spans="1:35" x14ac:dyDescent="0.25">
      <c r="A12" s="19"/>
      <c r="B12" s="19"/>
      <c r="C12" s="19"/>
      <c r="D12" s="19"/>
      <c r="E12" s="19"/>
      <c r="F12" s="19"/>
      <c r="G12" s="19"/>
      <c r="H12" s="19"/>
      <c r="I12" s="19"/>
      <c r="J12" s="19"/>
      <c r="K12" s="166"/>
      <c r="L12" s="166"/>
      <c r="M12" s="166"/>
      <c r="N12" s="166"/>
      <c r="O12" s="166"/>
      <c r="P12" s="166"/>
      <c r="Q12" s="166"/>
      <c r="R12" s="166"/>
      <c r="S12" s="166"/>
      <c r="T12" s="166"/>
      <c r="U12" s="166"/>
      <c r="V12" s="166"/>
      <c r="W12" s="166"/>
      <c r="X12" s="166"/>
      <c r="Y12" s="166"/>
      <c r="Z12" s="166"/>
      <c r="AA12" s="166"/>
      <c r="AB12" s="21"/>
      <c r="AC12" s="19"/>
      <c r="AD12" s="19"/>
      <c r="AE12" s="19"/>
      <c r="AF12" s="19"/>
      <c r="AG12" s="19"/>
      <c r="AH12" s="19"/>
      <c r="AI12" s="19"/>
    </row>
    <row r="13" spans="1:35" x14ac:dyDescent="0.25">
      <c r="A13" s="19"/>
      <c r="B13" s="19"/>
      <c r="C13" s="19"/>
      <c r="D13" s="19"/>
      <c r="E13" s="19"/>
      <c r="F13" s="19"/>
      <c r="G13" s="19"/>
      <c r="H13" s="19"/>
      <c r="I13" s="19"/>
      <c r="J13" s="19"/>
      <c r="K13" s="166"/>
      <c r="L13" s="166"/>
      <c r="M13" s="166"/>
      <c r="N13" s="166"/>
      <c r="O13" s="166"/>
      <c r="P13" s="166"/>
      <c r="Q13" s="166"/>
      <c r="R13" s="166"/>
      <c r="S13" s="166"/>
      <c r="T13" s="166"/>
      <c r="U13" s="166"/>
      <c r="V13" s="166"/>
      <c r="W13" s="166"/>
      <c r="X13" s="166"/>
      <c r="Y13" s="166"/>
      <c r="Z13" s="166"/>
      <c r="AA13" s="166"/>
      <c r="AB13" s="21"/>
      <c r="AC13" s="19"/>
      <c r="AD13" s="19"/>
      <c r="AE13" s="19"/>
      <c r="AF13" s="19"/>
      <c r="AG13" s="19"/>
      <c r="AH13" s="19"/>
      <c r="AI13" s="19"/>
    </row>
    <row r="14" spans="1:35" x14ac:dyDescent="0.25">
      <c r="A14" s="19"/>
      <c r="B14" s="19"/>
      <c r="C14" s="19"/>
      <c r="D14" s="19"/>
      <c r="E14" s="19"/>
      <c r="F14" s="19"/>
      <c r="G14" s="19"/>
      <c r="H14" s="19"/>
      <c r="I14" s="19"/>
      <c r="J14" s="19"/>
      <c r="K14" s="166"/>
      <c r="L14" s="166"/>
      <c r="M14" s="166"/>
      <c r="N14" s="166"/>
      <c r="O14" s="166"/>
      <c r="P14" s="166"/>
      <c r="Q14" s="166"/>
      <c r="R14" s="166"/>
      <c r="S14" s="166"/>
      <c r="T14" s="166"/>
      <c r="U14" s="166"/>
      <c r="V14" s="166"/>
      <c r="W14" s="166"/>
      <c r="X14" s="166"/>
      <c r="Y14" s="166"/>
      <c r="Z14" s="166"/>
      <c r="AA14" s="166"/>
      <c r="AB14" s="21"/>
      <c r="AC14" s="19"/>
      <c r="AD14" s="19"/>
      <c r="AE14" s="19"/>
      <c r="AF14" s="19"/>
      <c r="AG14" s="19"/>
      <c r="AH14" s="19"/>
      <c r="AI14" s="19"/>
    </row>
    <row r="15" spans="1:35" x14ac:dyDescent="0.25">
      <c r="A15" s="19"/>
      <c r="B15" s="19"/>
      <c r="C15" s="19"/>
      <c r="D15" s="19"/>
      <c r="E15" s="19"/>
      <c r="F15" s="19"/>
      <c r="G15" s="19"/>
      <c r="H15" s="19"/>
      <c r="I15" s="19"/>
      <c r="J15" s="19"/>
      <c r="K15" s="166"/>
      <c r="L15" s="166"/>
      <c r="M15" s="166"/>
      <c r="N15" s="166"/>
      <c r="O15" s="166"/>
      <c r="P15" s="166"/>
      <c r="Q15" s="166"/>
      <c r="R15" s="166"/>
      <c r="S15" s="166"/>
      <c r="T15" s="166"/>
      <c r="U15" s="166"/>
      <c r="V15" s="166"/>
      <c r="W15" s="166"/>
      <c r="X15" s="166"/>
      <c r="Y15" s="166"/>
      <c r="Z15" s="166"/>
      <c r="AA15" s="166"/>
      <c r="AB15" s="21"/>
      <c r="AC15" s="19"/>
      <c r="AD15" s="19"/>
      <c r="AE15" s="19"/>
      <c r="AF15" s="19"/>
      <c r="AG15" s="19"/>
      <c r="AH15" s="19"/>
      <c r="AI15" s="19"/>
    </row>
    <row r="16" spans="1:35" x14ac:dyDescent="0.25">
      <c r="A16" s="19"/>
      <c r="B16" s="19"/>
      <c r="C16" s="19"/>
      <c r="D16" s="19"/>
      <c r="E16" s="19"/>
      <c r="F16" s="19"/>
      <c r="G16" s="19"/>
      <c r="H16" s="19"/>
      <c r="I16" s="19"/>
      <c r="J16" s="19"/>
      <c r="K16" s="166"/>
      <c r="L16" s="166"/>
      <c r="M16" s="166"/>
      <c r="N16" s="166"/>
      <c r="O16" s="166"/>
      <c r="P16" s="166"/>
      <c r="Q16" s="166"/>
      <c r="R16" s="166"/>
      <c r="S16" s="166"/>
      <c r="T16" s="166"/>
      <c r="U16" s="166"/>
      <c r="V16" s="166"/>
      <c r="W16" s="166"/>
      <c r="X16" s="166"/>
      <c r="Y16" s="166"/>
      <c r="Z16" s="166"/>
      <c r="AA16" s="166"/>
      <c r="AB16" s="21"/>
      <c r="AC16" s="19"/>
      <c r="AD16" s="19"/>
      <c r="AE16" s="19"/>
      <c r="AF16" s="19"/>
      <c r="AG16" s="19"/>
      <c r="AH16" s="19"/>
      <c r="AI16" s="19"/>
    </row>
    <row r="17" spans="1:35" x14ac:dyDescent="0.25">
      <c r="A17" s="19"/>
      <c r="B17" s="19"/>
      <c r="C17" s="19"/>
      <c r="D17" s="19"/>
      <c r="E17" s="19"/>
      <c r="F17" s="19"/>
      <c r="G17" s="19"/>
      <c r="H17" s="19"/>
      <c r="I17" s="19"/>
      <c r="J17" s="19"/>
      <c r="K17" s="166"/>
      <c r="L17" s="166"/>
      <c r="M17" s="166"/>
      <c r="N17" s="166"/>
      <c r="O17" s="166"/>
      <c r="P17" s="166"/>
      <c r="Q17" s="166"/>
      <c r="R17" s="166"/>
      <c r="S17" s="166"/>
      <c r="T17" s="166"/>
      <c r="U17" s="166"/>
      <c r="V17" s="166"/>
      <c r="W17" s="166"/>
      <c r="X17" s="166"/>
      <c r="Y17" s="166"/>
      <c r="Z17" s="166"/>
      <c r="AA17" s="166"/>
      <c r="AB17" s="21"/>
      <c r="AC17" s="19"/>
      <c r="AD17" s="19"/>
      <c r="AE17" s="19"/>
      <c r="AF17" s="19"/>
      <c r="AG17" s="19"/>
      <c r="AH17" s="19"/>
      <c r="AI17" s="19"/>
    </row>
    <row r="18" spans="1:35" x14ac:dyDescent="0.25">
      <c r="A18" s="19"/>
      <c r="B18" s="19"/>
      <c r="C18" s="19"/>
      <c r="D18" s="19"/>
      <c r="E18" s="19"/>
      <c r="F18" s="19"/>
      <c r="G18" s="19"/>
      <c r="H18" s="19"/>
      <c r="I18" s="19"/>
      <c r="J18" s="19"/>
      <c r="K18" s="166"/>
      <c r="L18" s="166"/>
      <c r="M18" s="166"/>
      <c r="N18" s="166"/>
      <c r="O18" s="166"/>
      <c r="P18" s="166"/>
      <c r="Q18" s="166"/>
      <c r="R18" s="166"/>
      <c r="S18" s="166"/>
      <c r="T18" s="166"/>
      <c r="U18" s="166"/>
      <c r="V18" s="166"/>
      <c r="W18" s="166"/>
      <c r="X18" s="166"/>
      <c r="Y18" s="166"/>
      <c r="Z18" s="166"/>
      <c r="AA18" s="166"/>
      <c r="AB18" s="21"/>
      <c r="AC18" s="19"/>
      <c r="AD18" s="19"/>
      <c r="AE18" s="19"/>
      <c r="AF18" s="19"/>
      <c r="AG18" s="19"/>
      <c r="AH18" s="19"/>
      <c r="AI18" s="19"/>
    </row>
    <row r="19" spans="1:35" x14ac:dyDescent="0.25">
      <c r="A19" s="19"/>
      <c r="B19" s="19"/>
      <c r="C19" s="19"/>
      <c r="D19" s="19"/>
      <c r="E19" s="19"/>
      <c r="F19" s="19"/>
      <c r="G19" s="19"/>
      <c r="H19" s="19"/>
      <c r="I19" s="19"/>
      <c r="J19" s="19"/>
      <c r="K19" s="166"/>
      <c r="L19" s="166"/>
      <c r="M19" s="166"/>
      <c r="N19" s="166"/>
      <c r="O19" s="166"/>
      <c r="P19" s="166"/>
      <c r="Q19" s="166"/>
      <c r="R19" s="166"/>
      <c r="S19" s="166"/>
      <c r="T19" s="166"/>
      <c r="U19" s="166"/>
      <c r="V19" s="166"/>
      <c r="W19" s="166"/>
      <c r="X19" s="166"/>
      <c r="Y19" s="166"/>
      <c r="Z19" s="166"/>
      <c r="AA19" s="166"/>
      <c r="AB19" s="21"/>
      <c r="AC19" s="19"/>
      <c r="AD19" s="19"/>
      <c r="AE19" s="19"/>
      <c r="AF19" s="19"/>
      <c r="AG19" s="19"/>
      <c r="AH19" s="19"/>
      <c r="AI19" s="19"/>
    </row>
    <row r="20" spans="1:35" x14ac:dyDescent="0.25">
      <c r="A20" s="19"/>
      <c r="B20" s="19"/>
      <c r="C20" s="19"/>
      <c r="D20" s="19"/>
      <c r="E20" s="19"/>
      <c r="F20" s="19"/>
      <c r="G20" s="19"/>
      <c r="H20" s="19"/>
      <c r="I20" s="19"/>
      <c r="J20" s="19"/>
      <c r="K20" s="166"/>
      <c r="L20" s="166"/>
      <c r="M20" s="166"/>
      <c r="N20" s="166"/>
      <c r="O20" s="166"/>
      <c r="P20" s="166"/>
      <c r="Q20" s="166"/>
      <c r="R20" s="166"/>
      <c r="S20" s="166"/>
      <c r="T20" s="166"/>
      <c r="U20" s="166"/>
      <c r="V20" s="166"/>
      <c r="W20" s="166"/>
      <c r="X20" s="166"/>
      <c r="Y20" s="166"/>
      <c r="Z20" s="166"/>
      <c r="AA20" s="166"/>
      <c r="AB20" s="21"/>
      <c r="AC20" s="19"/>
      <c r="AD20" s="19"/>
      <c r="AE20" s="19"/>
      <c r="AF20" s="19"/>
      <c r="AG20" s="19"/>
      <c r="AH20" s="19"/>
      <c r="AI20" s="19"/>
    </row>
    <row r="21" spans="1:35" x14ac:dyDescent="0.25">
      <c r="A21" s="19"/>
      <c r="B21" s="19"/>
      <c r="C21" s="19"/>
      <c r="D21" s="19"/>
      <c r="E21" s="19"/>
      <c r="F21" s="19"/>
      <c r="G21" s="19"/>
      <c r="H21" s="19"/>
      <c r="I21" s="19"/>
      <c r="J21" s="19"/>
      <c r="K21" s="166"/>
      <c r="L21" s="166"/>
      <c r="M21" s="166"/>
      <c r="N21" s="166"/>
      <c r="O21" s="166"/>
      <c r="P21" s="166"/>
      <c r="Q21" s="166"/>
      <c r="R21" s="166"/>
      <c r="S21" s="166"/>
      <c r="T21" s="166"/>
      <c r="U21" s="166"/>
      <c r="V21" s="166"/>
      <c r="W21" s="166"/>
      <c r="X21" s="166"/>
      <c r="Y21" s="166"/>
      <c r="Z21" s="166"/>
      <c r="AA21" s="166"/>
      <c r="AB21" s="21"/>
      <c r="AC21" s="19"/>
      <c r="AD21" s="19"/>
      <c r="AE21" s="19"/>
      <c r="AF21" s="19"/>
      <c r="AG21" s="19"/>
      <c r="AH21" s="19"/>
      <c r="AI21" s="19"/>
    </row>
    <row r="22" spans="1:35" x14ac:dyDescent="0.25">
      <c r="A22" s="19"/>
      <c r="B22" s="19"/>
      <c r="C22" s="19"/>
      <c r="D22" s="19"/>
      <c r="E22" s="19"/>
      <c r="F22" s="19"/>
      <c r="G22" s="19"/>
      <c r="H22" s="19"/>
      <c r="I22" s="19"/>
      <c r="J22" s="19"/>
      <c r="K22" s="166"/>
      <c r="L22" s="166"/>
      <c r="M22" s="166"/>
      <c r="N22" s="166"/>
      <c r="O22" s="166"/>
      <c r="P22" s="166"/>
      <c r="Q22" s="166"/>
      <c r="R22" s="166"/>
      <c r="S22" s="166"/>
      <c r="T22" s="166"/>
      <c r="U22" s="166"/>
      <c r="V22" s="166"/>
      <c r="W22" s="166"/>
      <c r="X22" s="166"/>
      <c r="Y22" s="166"/>
      <c r="Z22" s="166"/>
      <c r="AA22" s="166"/>
      <c r="AB22" s="21"/>
      <c r="AC22" s="19"/>
      <c r="AD22" s="19"/>
      <c r="AE22" s="19"/>
      <c r="AF22" s="19"/>
      <c r="AG22" s="19"/>
      <c r="AH22" s="19"/>
      <c r="AI22" s="19"/>
    </row>
    <row r="23" spans="1:35" x14ac:dyDescent="0.25">
      <c r="A23" s="19"/>
      <c r="B23" s="19"/>
      <c r="C23" s="19"/>
      <c r="D23" s="19"/>
      <c r="E23" s="19"/>
      <c r="F23" s="19"/>
      <c r="G23" s="19"/>
      <c r="H23" s="19"/>
      <c r="I23" s="19"/>
      <c r="J23" s="19"/>
      <c r="K23" s="166"/>
      <c r="L23" s="166"/>
      <c r="M23" s="166"/>
      <c r="N23" s="166"/>
      <c r="O23" s="166"/>
      <c r="P23" s="166"/>
      <c r="Q23" s="166"/>
      <c r="R23" s="166"/>
      <c r="S23" s="166"/>
      <c r="T23" s="166"/>
      <c r="U23" s="166"/>
      <c r="V23" s="166"/>
      <c r="W23" s="166"/>
      <c r="X23" s="166"/>
      <c r="Y23" s="166"/>
      <c r="Z23" s="166"/>
      <c r="AA23" s="166"/>
      <c r="AB23" s="21"/>
      <c r="AC23" s="19"/>
      <c r="AD23" s="19"/>
      <c r="AE23" s="19"/>
      <c r="AF23" s="19"/>
      <c r="AG23" s="19"/>
      <c r="AH23" s="19"/>
      <c r="AI23" s="19"/>
    </row>
    <row r="24" spans="1:35" x14ac:dyDescent="0.25">
      <c r="A24" s="19"/>
      <c r="B24" s="19"/>
      <c r="C24" s="19"/>
      <c r="D24" s="19"/>
      <c r="E24" s="19"/>
      <c r="F24" s="19"/>
      <c r="G24" s="19"/>
      <c r="H24" s="19"/>
      <c r="I24" s="19"/>
      <c r="J24" s="19"/>
      <c r="K24" s="166"/>
      <c r="L24" s="166"/>
      <c r="M24" s="166"/>
      <c r="N24" s="166"/>
      <c r="O24" s="166"/>
      <c r="P24" s="166"/>
      <c r="Q24" s="166"/>
      <c r="R24" s="166"/>
      <c r="S24" s="166"/>
      <c r="T24" s="166"/>
      <c r="U24" s="166"/>
      <c r="V24" s="166"/>
      <c r="W24" s="166"/>
      <c r="X24" s="166"/>
      <c r="Y24" s="166"/>
      <c r="Z24" s="166"/>
      <c r="AA24" s="166"/>
      <c r="AB24" s="21"/>
      <c r="AC24" s="19"/>
      <c r="AD24" s="19"/>
      <c r="AE24" s="19"/>
      <c r="AF24" s="19"/>
      <c r="AG24" s="19"/>
      <c r="AH24" s="19"/>
      <c r="AI24" s="19"/>
    </row>
    <row r="25" spans="1:35" x14ac:dyDescent="0.25">
      <c r="A25" s="19"/>
      <c r="B25" s="19"/>
      <c r="C25" s="19"/>
      <c r="D25" s="19"/>
      <c r="E25" s="19"/>
      <c r="F25" s="19"/>
      <c r="G25" s="19"/>
      <c r="H25" s="19"/>
      <c r="I25" s="19"/>
      <c r="J25" s="19"/>
      <c r="K25" s="166"/>
      <c r="L25" s="166"/>
      <c r="M25" s="166"/>
      <c r="N25" s="166"/>
      <c r="O25" s="166"/>
      <c r="P25" s="166"/>
      <c r="Q25" s="166"/>
      <c r="R25" s="166"/>
      <c r="S25" s="166"/>
      <c r="T25" s="166"/>
      <c r="U25" s="166"/>
      <c r="V25" s="166"/>
      <c r="W25" s="166"/>
      <c r="X25" s="166"/>
      <c r="Y25" s="166"/>
      <c r="Z25" s="166"/>
      <c r="AA25" s="166"/>
      <c r="AB25" s="21"/>
      <c r="AC25" s="19"/>
      <c r="AD25" s="19"/>
      <c r="AE25" s="19"/>
      <c r="AF25" s="19"/>
      <c r="AG25" s="19"/>
      <c r="AH25" s="19"/>
      <c r="AI25" s="19"/>
    </row>
    <row r="26" spans="1:35" x14ac:dyDescent="0.25">
      <c r="A26" s="19"/>
      <c r="B26" s="19"/>
      <c r="C26" s="19"/>
      <c r="D26" s="19"/>
      <c r="E26" s="19"/>
      <c r="F26" s="19"/>
      <c r="G26" s="19"/>
      <c r="H26" s="19"/>
      <c r="I26" s="19"/>
      <c r="J26" s="19"/>
      <c r="K26" s="166"/>
      <c r="L26" s="166"/>
      <c r="M26" s="166"/>
      <c r="N26" s="166"/>
      <c r="O26" s="166"/>
      <c r="P26" s="166"/>
      <c r="Q26" s="166"/>
      <c r="R26" s="166"/>
      <c r="S26" s="166"/>
      <c r="T26" s="166"/>
      <c r="U26" s="166"/>
      <c r="V26" s="166"/>
      <c r="W26" s="166"/>
      <c r="X26" s="166"/>
      <c r="Y26" s="166"/>
      <c r="Z26" s="166"/>
      <c r="AA26" s="166"/>
      <c r="AB26" s="21"/>
      <c r="AC26" s="19"/>
      <c r="AD26" s="19"/>
      <c r="AE26" s="19"/>
      <c r="AF26" s="19"/>
      <c r="AG26" s="19"/>
      <c r="AH26" s="19"/>
      <c r="AI26" s="19"/>
    </row>
    <row r="27" spans="1:35" x14ac:dyDescent="0.25">
      <c r="A27" s="19"/>
      <c r="B27" s="19"/>
      <c r="C27" s="19"/>
      <c r="D27" s="19"/>
      <c r="E27" s="19"/>
      <c r="F27" s="19"/>
      <c r="G27" s="19"/>
      <c r="H27" s="19"/>
      <c r="I27" s="19"/>
      <c r="J27" s="19"/>
      <c r="K27" s="166"/>
      <c r="L27" s="166"/>
      <c r="M27" s="166"/>
      <c r="N27" s="166"/>
      <c r="O27" s="166"/>
      <c r="P27" s="166"/>
      <c r="Q27" s="166"/>
      <c r="R27" s="166"/>
      <c r="S27" s="166"/>
      <c r="T27" s="166"/>
      <c r="U27" s="166"/>
      <c r="V27" s="166"/>
      <c r="W27" s="166"/>
      <c r="X27" s="166"/>
      <c r="Y27" s="166"/>
      <c r="Z27" s="166"/>
      <c r="AA27" s="166"/>
      <c r="AB27" s="21"/>
      <c r="AC27" s="19"/>
      <c r="AD27" s="19"/>
      <c r="AE27" s="19"/>
      <c r="AF27" s="19"/>
      <c r="AG27" s="19"/>
      <c r="AH27" s="19"/>
      <c r="AI27" s="19"/>
    </row>
    <row r="28" spans="1:35" x14ac:dyDescent="0.25">
      <c r="A28" s="19"/>
      <c r="B28" s="19"/>
      <c r="C28" s="19"/>
      <c r="D28" s="19"/>
      <c r="E28" s="19"/>
      <c r="F28" s="19"/>
      <c r="G28" s="19"/>
      <c r="H28" s="19"/>
      <c r="I28" s="19"/>
      <c r="J28" s="19"/>
      <c r="K28" s="166"/>
      <c r="L28" s="166"/>
      <c r="M28" s="166"/>
      <c r="N28" s="166"/>
      <c r="O28" s="166"/>
      <c r="P28" s="166"/>
      <c r="Q28" s="166"/>
      <c r="R28" s="166"/>
      <c r="S28" s="166"/>
      <c r="T28" s="166"/>
      <c r="U28" s="166"/>
      <c r="V28" s="166"/>
      <c r="W28" s="166"/>
      <c r="X28" s="166"/>
      <c r="Y28" s="166"/>
      <c r="Z28" s="166"/>
      <c r="AA28" s="166"/>
      <c r="AB28" s="21"/>
      <c r="AC28" s="19"/>
      <c r="AD28" s="19"/>
      <c r="AE28" s="19"/>
      <c r="AF28" s="19"/>
      <c r="AG28" s="19"/>
      <c r="AH28" s="19"/>
      <c r="AI28" s="19"/>
    </row>
    <row r="29" spans="1:35" x14ac:dyDescent="0.25">
      <c r="A29" s="19"/>
      <c r="B29" s="19"/>
      <c r="C29" s="19"/>
      <c r="D29" s="19"/>
      <c r="E29" s="19"/>
      <c r="F29" s="19"/>
      <c r="G29" s="19"/>
      <c r="H29" s="19"/>
      <c r="I29" s="19"/>
      <c r="J29" s="19"/>
      <c r="K29" s="166"/>
      <c r="L29" s="166"/>
      <c r="M29" s="166"/>
      <c r="N29" s="166"/>
      <c r="O29" s="166"/>
      <c r="P29" s="166"/>
      <c r="Q29" s="166"/>
      <c r="R29" s="166"/>
      <c r="S29" s="166"/>
      <c r="T29" s="166"/>
      <c r="U29" s="166"/>
      <c r="V29" s="166"/>
      <c r="W29" s="166"/>
      <c r="X29" s="166"/>
      <c r="Y29" s="166"/>
      <c r="Z29" s="166"/>
      <c r="AA29" s="166"/>
      <c r="AB29" s="21"/>
      <c r="AC29" s="19"/>
      <c r="AD29" s="19"/>
      <c r="AE29" s="19"/>
      <c r="AF29" s="19"/>
      <c r="AG29" s="19"/>
      <c r="AH29" s="19"/>
      <c r="AI29" s="19"/>
    </row>
    <row r="30" spans="1:35" x14ac:dyDescent="0.25">
      <c r="A30" s="19"/>
      <c r="B30" s="19"/>
      <c r="C30" s="19"/>
      <c r="D30" s="19"/>
      <c r="E30" s="19"/>
      <c r="F30" s="19"/>
      <c r="G30" s="19"/>
      <c r="H30" s="19"/>
      <c r="I30" s="19"/>
      <c r="J30" s="19"/>
      <c r="K30" s="166"/>
      <c r="L30" s="166"/>
      <c r="M30" s="166"/>
      <c r="N30" s="166"/>
      <c r="O30" s="166"/>
      <c r="P30" s="166"/>
      <c r="Q30" s="166"/>
      <c r="R30" s="166"/>
      <c r="S30" s="166"/>
      <c r="T30" s="166"/>
      <c r="U30" s="166"/>
      <c r="V30" s="166"/>
      <c r="W30" s="166"/>
      <c r="X30" s="166"/>
      <c r="Y30" s="166"/>
      <c r="Z30" s="166"/>
      <c r="AA30" s="166"/>
      <c r="AB30" s="21"/>
      <c r="AC30" s="19"/>
      <c r="AD30" s="19"/>
      <c r="AE30" s="19"/>
      <c r="AF30" s="19"/>
      <c r="AG30" s="19"/>
      <c r="AH30" s="19"/>
      <c r="AI30" s="19"/>
    </row>
    <row r="31" spans="1:35" x14ac:dyDescent="0.25">
      <c r="A31" s="19"/>
      <c r="B31" s="19"/>
      <c r="C31" s="19"/>
      <c r="D31" s="19"/>
      <c r="E31" s="19"/>
      <c r="F31" s="19"/>
      <c r="G31" s="19"/>
      <c r="H31" s="19"/>
      <c r="I31" s="19"/>
      <c r="J31" s="19"/>
      <c r="K31" s="166"/>
      <c r="L31" s="166"/>
      <c r="M31" s="166"/>
      <c r="N31" s="166"/>
      <c r="O31" s="166"/>
      <c r="P31" s="166"/>
      <c r="Q31" s="166"/>
      <c r="R31" s="166"/>
      <c r="S31" s="166"/>
      <c r="T31" s="166"/>
      <c r="U31" s="166"/>
      <c r="V31" s="166"/>
      <c r="W31" s="166"/>
      <c r="X31" s="166"/>
      <c r="Y31" s="166"/>
      <c r="Z31" s="166"/>
      <c r="AA31" s="166"/>
      <c r="AB31" s="21"/>
      <c r="AC31" s="19"/>
      <c r="AD31" s="19"/>
      <c r="AE31" s="19"/>
      <c r="AF31" s="19"/>
      <c r="AG31" s="19"/>
      <c r="AH31" s="19"/>
      <c r="AI31" s="19"/>
    </row>
    <row r="32" spans="1:35" x14ac:dyDescent="0.25">
      <c r="A32" s="19"/>
      <c r="B32" s="19"/>
      <c r="C32" s="19"/>
      <c r="D32" s="19"/>
      <c r="E32" s="19"/>
      <c r="F32" s="19"/>
      <c r="G32" s="19"/>
      <c r="H32" s="19"/>
      <c r="I32" s="19"/>
      <c r="J32" s="19"/>
      <c r="K32" s="166"/>
      <c r="L32" s="166"/>
      <c r="M32" s="166"/>
      <c r="N32" s="166"/>
      <c r="O32" s="166"/>
      <c r="P32" s="166"/>
      <c r="Q32" s="166"/>
      <c r="R32" s="166"/>
      <c r="S32" s="166"/>
      <c r="T32" s="166"/>
      <c r="U32" s="166"/>
      <c r="V32" s="166"/>
      <c r="W32" s="166"/>
      <c r="X32" s="166"/>
      <c r="Y32" s="166"/>
      <c r="Z32" s="166"/>
      <c r="AA32" s="166"/>
      <c r="AB32" s="21"/>
      <c r="AC32" s="19"/>
      <c r="AD32" s="19"/>
      <c r="AE32" s="19"/>
      <c r="AF32" s="19"/>
      <c r="AG32" s="19"/>
      <c r="AH32" s="19"/>
      <c r="AI32" s="19"/>
    </row>
    <row r="33" spans="1:35" x14ac:dyDescent="0.25">
      <c r="A33" s="19"/>
      <c r="B33" s="19"/>
      <c r="C33" s="19"/>
      <c r="D33" s="19"/>
      <c r="E33" s="19"/>
      <c r="F33" s="19"/>
      <c r="G33" s="19"/>
      <c r="H33" s="19"/>
      <c r="I33" s="19"/>
      <c r="J33" s="19"/>
      <c r="K33" s="166"/>
      <c r="L33" s="166"/>
      <c r="M33" s="166"/>
      <c r="N33" s="166"/>
      <c r="O33" s="166"/>
      <c r="P33" s="166"/>
      <c r="Q33" s="166"/>
      <c r="R33" s="166"/>
      <c r="S33" s="166"/>
      <c r="T33" s="166"/>
      <c r="U33" s="166"/>
      <c r="V33" s="166"/>
      <c r="W33" s="166"/>
      <c r="X33" s="166"/>
      <c r="Y33" s="166"/>
      <c r="Z33" s="166"/>
      <c r="AA33" s="166"/>
      <c r="AB33" s="21"/>
      <c r="AC33" s="19"/>
      <c r="AD33" s="19"/>
      <c r="AE33" s="19"/>
      <c r="AF33" s="19"/>
      <c r="AG33" s="19"/>
      <c r="AH33" s="19"/>
      <c r="AI33" s="19"/>
    </row>
    <row r="34" spans="1:35" x14ac:dyDescent="0.25">
      <c r="A34" s="19"/>
      <c r="B34" s="19"/>
      <c r="C34" s="19"/>
      <c r="D34" s="19"/>
      <c r="E34" s="19"/>
      <c r="F34" s="19"/>
      <c r="G34" s="19"/>
      <c r="H34" s="19"/>
      <c r="I34" s="19"/>
      <c r="J34" s="19"/>
      <c r="K34" s="166"/>
      <c r="L34" s="166"/>
      <c r="M34" s="166"/>
      <c r="N34" s="166"/>
      <c r="O34" s="166"/>
      <c r="P34" s="166"/>
      <c r="Q34" s="166"/>
      <c r="R34" s="166"/>
      <c r="S34" s="166"/>
      <c r="T34" s="166"/>
      <c r="U34" s="166"/>
      <c r="V34" s="166"/>
      <c r="W34" s="166"/>
      <c r="X34" s="166"/>
      <c r="Y34" s="166"/>
      <c r="Z34" s="166"/>
      <c r="AA34" s="166"/>
      <c r="AB34" s="21"/>
      <c r="AC34" s="19"/>
      <c r="AD34" s="19"/>
      <c r="AE34" s="19"/>
      <c r="AF34" s="19"/>
      <c r="AG34" s="19"/>
      <c r="AH34" s="19"/>
      <c r="AI34" s="19"/>
    </row>
    <row r="35" spans="1:35" x14ac:dyDescent="0.25">
      <c r="A35" s="19"/>
      <c r="B35" s="19"/>
      <c r="C35" s="19"/>
      <c r="D35" s="19"/>
      <c r="E35" s="19"/>
      <c r="F35" s="19"/>
      <c r="G35" s="19"/>
      <c r="H35" s="19"/>
      <c r="I35" s="19"/>
      <c r="J35" s="19"/>
      <c r="K35" s="166"/>
      <c r="L35" s="166"/>
      <c r="M35" s="166"/>
      <c r="N35" s="166"/>
      <c r="O35" s="166"/>
      <c r="P35" s="166"/>
      <c r="Q35" s="166"/>
      <c r="R35" s="166"/>
      <c r="S35" s="166"/>
      <c r="T35" s="166"/>
      <c r="U35" s="166"/>
      <c r="V35" s="166"/>
      <c r="W35" s="166"/>
      <c r="X35" s="166"/>
      <c r="Y35" s="166"/>
      <c r="Z35" s="166"/>
      <c r="AA35" s="166"/>
      <c r="AB35" s="21"/>
      <c r="AC35" s="19"/>
      <c r="AD35" s="19"/>
      <c r="AE35" s="19"/>
      <c r="AF35" s="19"/>
      <c r="AG35" s="19"/>
      <c r="AH35" s="19"/>
      <c r="AI35" s="19"/>
    </row>
    <row r="36" spans="1:35" x14ac:dyDescent="0.25">
      <c r="A36" s="19"/>
      <c r="B36" s="19"/>
      <c r="C36" s="19"/>
      <c r="D36" s="19"/>
      <c r="E36" s="19"/>
      <c r="F36" s="19"/>
      <c r="G36" s="19"/>
      <c r="H36" s="19"/>
      <c r="I36" s="19"/>
      <c r="J36" s="19"/>
      <c r="K36" s="166"/>
      <c r="L36" s="166"/>
      <c r="M36" s="166"/>
      <c r="N36" s="166"/>
      <c r="O36" s="166"/>
      <c r="P36" s="166"/>
      <c r="Q36" s="166"/>
      <c r="R36" s="166"/>
      <c r="S36" s="166"/>
      <c r="T36" s="166"/>
      <c r="U36" s="166"/>
      <c r="V36" s="166"/>
      <c r="W36" s="166"/>
      <c r="X36" s="166"/>
      <c r="Y36" s="166"/>
      <c r="Z36" s="166"/>
      <c r="AA36" s="166"/>
      <c r="AB36" s="21"/>
      <c r="AC36" s="19"/>
      <c r="AD36" s="19"/>
      <c r="AE36" s="19"/>
      <c r="AF36" s="19"/>
      <c r="AG36" s="19"/>
      <c r="AH36" s="19"/>
      <c r="AI36" s="19"/>
    </row>
    <row r="37" spans="1:35" x14ac:dyDescent="0.25">
      <c r="A37" s="19"/>
      <c r="B37" s="19"/>
      <c r="C37" s="19"/>
      <c r="D37" s="19"/>
      <c r="E37" s="19"/>
      <c r="F37" s="19"/>
      <c r="G37" s="19"/>
      <c r="H37" s="19"/>
      <c r="I37" s="19"/>
      <c r="J37" s="19"/>
      <c r="K37" s="166"/>
      <c r="L37" s="166"/>
      <c r="M37" s="166"/>
      <c r="N37" s="166"/>
      <c r="O37" s="166"/>
      <c r="P37" s="166"/>
      <c r="Q37" s="166"/>
      <c r="R37" s="166"/>
      <c r="S37" s="166"/>
      <c r="T37" s="166"/>
      <c r="U37" s="166"/>
      <c r="V37" s="166"/>
      <c r="W37" s="166"/>
      <c r="X37" s="166"/>
      <c r="Y37" s="166"/>
      <c r="Z37" s="166"/>
      <c r="AA37" s="166"/>
      <c r="AB37" s="21"/>
      <c r="AC37" s="19"/>
      <c r="AD37" s="19"/>
      <c r="AE37" s="19"/>
      <c r="AF37" s="19"/>
      <c r="AG37" s="19"/>
      <c r="AH37" s="19"/>
      <c r="AI37" s="19"/>
    </row>
    <row r="38" spans="1:35" x14ac:dyDescent="0.25">
      <c r="A38" s="19"/>
      <c r="B38" s="19"/>
      <c r="C38" s="19"/>
      <c r="D38" s="19"/>
      <c r="E38" s="19"/>
      <c r="F38" s="19"/>
      <c r="G38" s="19"/>
      <c r="H38" s="19"/>
      <c r="I38" s="19"/>
      <c r="J38" s="19"/>
      <c r="K38" s="166"/>
      <c r="L38" s="166"/>
      <c r="M38" s="166"/>
      <c r="N38" s="166"/>
      <c r="O38" s="166"/>
      <c r="P38" s="166"/>
      <c r="Q38" s="166"/>
      <c r="R38" s="166"/>
      <c r="S38" s="166"/>
      <c r="T38" s="166"/>
      <c r="U38" s="166"/>
      <c r="V38" s="166"/>
      <c r="W38" s="166"/>
      <c r="X38" s="166"/>
      <c r="Y38" s="166"/>
      <c r="Z38" s="166"/>
      <c r="AA38" s="166"/>
      <c r="AB38" s="19"/>
      <c r="AC38" s="19"/>
      <c r="AD38" s="19"/>
      <c r="AE38" s="19"/>
      <c r="AF38" s="19"/>
      <c r="AG38" s="19"/>
      <c r="AH38" s="19"/>
      <c r="AI38" s="19"/>
    </row>
    <row r="39" spans="1:35" x14ac:dyDescent="0.25">
      <c r="A39" s="19"/>
      <c r="B39" s="19"/>
      <c r="C39" s="19"/>
      <c r="D39" s="19"/>
      <c r="E39" s="19"/>
      <c r="F39" s="19"/>
      <c r="G39" s="19"/>
      <c r="H39" s="19"/>
      <c r="I39" s="19"/>
      <c r="J39" s="19"/>
      <c r="K39" s="166"/>
      <c r="L39" s="166"/>
      <c r="M39" s="166"/>
      <c r="N39" s="166"/>
      <c r="O39" s="166"/>
      <c r="P39" s="166"/>
      <c r="Q39" s="166"/>
      <c r="R39" s="166"/>
      <c r="S39" s="166"/>
      <c r="T39" s="166"/>
      <c r="U39" s="166"/>
      <c r="V39" s="166"/>
      <c r="W39" s="166"/>
      <c r="X39" s="166"/>
      <c r="Y39" s="166"/>
      <c r="Z39" s="166"/>
      <c r="AA39" s="166"/>
      <c r="AB39" s="19"/>
      <c r="AC39" s="19"/>
      <c r="AD39" s="19"/>
      <c r="AE39" s="19"/>
      <c r="AF39" s="19"/>
      <c r="AG39" s="19"/>
      <c r="AH39" s="19"/>
      <c r="AI39" s="19"/>
    </row>
    <row r="40" spans="1:35" x14ac:dyDescent="0.25">
      <c r="A40" s="19"/>
      <c r="B40" s="19"/>
      <c r="C40" s="19"/>
      <c r="D40" s="19"/>
      <c r="E40" s="19"/>
      <c r="F40" s="19"/>
      <c r="G40" s="19"/>
      <c r="H40" s="19"/>
      <c r="I40" s="19"/>
      <c r="J40" s="19"/>
      <c r="K40" s="166"/>
      <c r="L40" s="166"/>
      <c r="M40" s="166"/>
      <c r="N40" s="166"/>
      <c r="O40" s="166"/>
      <c r="P40" s="166"/>
      <c r="Q40" s="166"/>
      <c r="R40" s="166"/>
      <c r="S40" s="166"/>
      <c r="T40" s="166"/>
      <c r="U40" s="166"/>
      <c r="V40" s="166"/>
      <c r="W40" s="166"/>
      <c r="X40" s="166"/>
      <c r="Y40" s="166"/>
      <c r="Z40" s="166"/>
      <c r="AA40" s="166"/>
      <c r="AB40" s="19"/>
      <c r="AC40" s="19"/>
      <c r="AD40" s="19"/>
      <c r="AE40" s="19"/>
      <c r="AF40" s="19"/>
      <c r="AG40" s="19"/>
      <c r="AH40" s="19"/>
      <c r="AI40" s="19"/>
    </row>
    <row r="41" spans="1:35" x14ac:dyDescent="0.25">
      <c r="A41" s="19"/>
      <c r="B41" s="19"/>
      <c r="C41" s="19"/>
      <c r="D41" s="19"/>
      <c r="E41" s="19"/>
      <c r="F41" s="19"/>
      <c r="G41" s="19"/>
      <c r="H41" s="19"/>
      <c r="I41" s="19"/>
      <c r="J41" s="19"/>
      <c r="K41" s="166"/>
      <c r="L41" s="166"/>
      <c r="M41" s="166"/>
      <c r="N41" s="166"/>
      <c r="O41" s="166"/>
      <c r="P41" s="166"/>
      <c r="Q41" s="166"/>
      <c r="R41" s="166"/>
      <c r="S41" s="166"/>
      <c r="T41" s="166"/>
      <c r="U41" s="166"/>
      <c r="V41" s="166"/>
      <c r="W41" s="166"/>
      <c r="X41" s="166"/>
      <c r="Y41" s="166"/>
      <c r="Z41" s="166"/>
      <c r="AA41" s="166"/>
      <c r="AB41" s="19"/>
      <c r="AC41" s="19"/>
      <c r="AD41" s="19"/>
      <c r="AE41" s="19"/>
      <c r="AF41" s="19"/>
      <c r="AG41" s="19"/>
      <c r="AH41" s="19"/>
      <c r="AI41" s="19"/>
    </row>
    <row r="42" spans="1:35" x14ac:dyDescent="0.25">
      <c r="A42" s="19"/>
      <c r="B42" s="19"/>
      <c r="C42" s="19"/>
      <c r="D42" s="19"/>
      <c r="E42" s="19"/>
      <c r="F42" s="19"/>
      <c r="G42" s="19"/>
      <c r="H42" s="19"/>
      <c r="I42" s="19"/>
      <c r="J42" s="19"/>
      <c r="K42" s="166"/>
      <c r="L42" s="166"/>
      <c r="M42" s="166"/>
      <c r="N42" s="166"/>
      <c r="O42" s="166"/>
      <c r="P42" s="166"/>
      <c r="Q42" s="166"/>
      <c r="R42" s="166"/>
      <c r="S42" s="166"/>
      <c r="T42" s="166"/>
      <c r="U42" s="166"/>
      <c r="V42" s="166"/>
      <c r="W42" s="166"/>
      <c r="X42" s="166"/>
      <c r="Y42" s="166"/>
      <c r="Z42" s="166"/>
      <c r="AA42" s="166"/>
      <c r="AB42" s="19"/>
      <c r="AC42" s="19"/>
      <c r="AD42" s="19"/>
      <c r="AE42" s="19"/>
      <c r="AF42" s="19"/>
      <c r="AG42" s="19"/>
      <c r="AH42" s="19"/>
      <c r="AI42" s="19"/>
    </row>
    <row r="43" spans="1:35" x14ac:dyDescent="0.25">
      <c r="A43" s="19"/>
      <c r="B43" s="19"/>
      <c r="C43" s="19"/>
      <c r="D43" s="19"/>
      <c r="E43" s="19"/>
      <c r="F43" s="19"/>
      <c r="G43" s="19"/>
      <c r="H43" s="19"/>
      <c r="I43" s="19"/>
      <c r="J43" s="19"/>
      <c r="K43" s="166"/>
      <c r="L43" s="166"/>
      <c r="M43" s="166"/>
      <c r="N43" s="166"/>
      <c r="O43" s="166"/>
      <c r="P43" s="166"/>
      <c r="Q43" s="166"/>
      <c r="R43" s="166"/>
      <c r="S43" s="166"/>
      <c r="T43" s="166"/>
      <c r="U43" s="166"/>
      <c r="V43" s="166"/>
      <c r="W43" s="166"/>
      <c r="X43" s="166"/>
      <c r="Y43" s="166"/>
      <c r="Z43" s="166"/>
      <c r="AA43" s="166"/>
      <c r="AB43" s="19"/>
      <c r="AC43" s="19"/>
      <c r="AD43" s="19"/>
      <c r="AE43" s="19"/>
      <c r="AF43" s="19"/>
      <c r="AG43" s="19"/>
      <c r="AH43" s="19"/>
      <c r="AI43" s="19"/>
    </row>
    <row r="44" spans="1:35" x14ac:dyDescent="0.25">
      <c r="A44" s="19"/>
      <c r="B44" s="19"/>
      <c r="C44" s="19"/>
      <c r="D44" s="19"/>
      <c r="E44" s="19"/>
      <c r="F44" s="19"/>
      <c r="G44" s="19"/>
      <c r="H44" s="19"/>
      <c r="I44" s="19"/>
      <c r="J44" s="19"/>
      <c r="K44" s="166"/>
      <c r="L44" s="166"/>
      <c r="M44" s="166"/>
      <c r="N44" s="166"/>
      <c r="O44" s="166"/>
      <c r="P44" s="166"/>
      <c r="Q44" s="166"/>
      <c r="R44" s="166"/>
      <c r="S44" s="166"/>
      <c r="T44" s="166"/>
      <c r="U44" s="166"/>
      <c r="V44" s="166"/>
      <c r="W44" s="166"/>
      <c r="X44" s="166"/>
      <c r="Y44" s="166"/>
      <c r="Z44" s="166"/>
      <c r="AA44" s="166"/>
      <c r="AB44" s="19"/>
      <c r="AC44" s="19"/>
      <c r="AD44" s="19"/>
      <c r="AE44" s="19"/>
      <c r="AF44" s="19"/>
      <c r="AG44" s="19"/>
      <c r="AH44" s="19"/>
      <c r="AI44" s="19"/>
    </row>
    <row r="45" spans="1:35" x14ac:dyDescent="0.25">
      <c r="A45" s="19"/>
      <c r="B45" s="19"/>
      <c r="C45" s="19"/>
      <c r="D45" s="19"/>
      <c r="E45" s="19"/>
      <c r="F45" s="19"/>
      <c r="G45" s="19"/>
      <c r="H45" s="19"/>
      <c r="I45" s="19"/>
      <c r="J45" s="19"/>
      <c r="K45" s="166"/>
      <c r="L45" s="166"/>
      <c r="M45" s="166"/>
      <c r="N45" s="166"/>
      <c r="O45" s="166"/>
      <c r="P45" s="166"/>
      <c r="Q45" s="166"/>
      <c r="R45" s="166"/>
      <c r="S45" s="166"/>
      <c r="T45" s="166"/>
      <c r="U45" s="166"/>
      <c r="V45" s="166"/>
      <c r="W45" s="166"/>
      <c r="X45" s="166"/>
      <c r="Y45" s="166"/>
      <c r="Z45" s="166"/>
      <c r="AA45" s="166"/>
      <c r="AB45" s="19"/>
      <c r="AC45" s="19"/>
      <c r="AD45" s="19"/>
      <c r="AE45" s="19"/>
      <c r="AF45" s="19"/>
      <c r="AG45" s="19"/>
      <c r="AH45" s="19"/>
      <c r="AI45" s="19"/>
    </row>
    <row r="46" spans="1:35" x14ac:dyDescent="0.25">
      <c r="K46" s="22"/>
      <c r="L46" s="22"/>
      <c r="M46" s="22"/>
      <c r="N46" s="22"/>
      <c r="O46" s="22"/>
      <c r="P46" s="22"/>
      <c r="Q46" s="22"/>
      <c r="R46" s="22"/>
      <c r="S46" s="22"/>
      <c r="T46" s="22"/>
      <c r="U46" s="22"/>
      <c r="V46" s="22"/>
      <c r="W46" s="22"/>
      <c r="X46" s="22"/>
      <c r="Y46" s="22"/>
      <c r="Z46" s="22"/>
      <c r="AA46" s="22"/>
    </row>
    <row r="47" spans="1:35" x14ac:dyDescent="0.25">
      <c r="K47" s="22"/>
      <c r="L47" s="22"/>
      <c r="M47" s="22"/>
      <c r="N47" s="22"/>
      <c r="O47" s="22"/>
      <c r="P47" s="22"/>
      <c r="Q47" s="22"/>
      <c r="R47" s="22"/>
      <c r="S47" s="22"/>
      <c r="T47" s="22"/>
      <c r="U47" s="22"/>
      <c r="V47" s="22"/>
      <c r="W47" s="22"/>
      <c r="X47" s="22"/>
      <c r="Y47" s="22"/>
      <c r="Z47" s="22"/>
      <c r="AA47" s="22"/>
    </row>
    <row r="48" spans="1:35" x14ac:dyDescent="0.25">
      <c r="K48" s="22"/>
      <c r="L48" s="22"/>
      <c r="M48" s="22"/>
      <c r="N48" s="22"/>
      <c r="O48" s="22"/>
      <c r="P48" s="22"/>
      <c r="Q48" s="22"/>
      <c r="R48" s="22"/>
      <c r="S48" s="22"/>
      <c r="T48" s="22"/>
      <c r="U48" s="22"/>
      <c r="V48" s="22"/>
      <c r="W48" s="22"/>
      <c r="X48" s="22"/>
      <c r="Y48" s="22"/>
      <c r="Z48" s="22"/>
      <c r="AA48" s="22"/>
    </row>
    <row r="49" spans="11:27" x14ac:dyDescent="0.25">
      <c r="K49" s="22"/>
      <c r="L49" s="22"/>
      <c r="M49" s="22"/>
      <c r="N49" s="22"/>
      <c r="O49" s="22"/>
      <c r="P49" s="22"/>
      <c r="Q49" s="22"/>
      <c r="R49" s="22"/>
      <c r="S49" s="22"/>
      <c r="T49" s="22"/>
      <c r="U49" s="22"/>
      <c r="V49" s="22"/>
      <c r="W49" s="22"/>
      <c r="X49" s="22"/>
      <c r="Y49" s="22"/>
      <c r="Z49" s="22"/>
      <c r="AA49" s="22"/>
    </row>
  </sheetData>
  <mergeCells count="2">
    <mergeCell ref="A1:H2"/>
    <mergeCell ref="K1:AA45"/>
  </mergeCells>
  <pageMargins left="0.23622047244094491" right="0.23622047244094491" top="0.74803149606299213" bottom="0.74803149606299213" header="0.31496062992125984" footer="0.31496062992125984"/>
  <pageSetup paperSize="9" orientation="portrait" horizontalDpi="4294967294"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C37"/>
  <sheetViews>
    <sheetView workbookViewId="0">
      <selection activeCell="B15" sqref="B15"/>
    </sheetView>
  </sheetViews>
  <sheetFormatPr baseColWidth="10" defaultRowHeight="15.75" x14ac:dyDescent="0.25"/>
  <cols>
    <col min="2" max="2" width="12.875" customWidth="1"/>
  </cols>
  <sheetData>
    <row r="1" spans="1:3" x14ac:dyDescent="0.25">
      <c r="A1" s="225" t="s">
        <v>75</v>
      </c>
      <c r="B1" s="226"/>
      <c r="C1" s="23"/>
    </row>
    <row r="2" spans="1:3" x14ac:dyDescent="0.25">
      <c r="A2" s="227"/>
      <c r="B2" s="228"/>
      <c r="C2" s="23"/>
    </row>
    <row r="3" spans="1:3" x14ac:dyDescent="0.25">
      <c r="A3" s="5" t="s">
        <v>26</v>
      </c>
      <c r="B3" s="5" t="s">
        <v>27</v>
      </c>
      <c r="C3" s="1"/>
    </row>
    <row r="4" spans="1:3" ht="21" x14ac:dyDescent="0.35">
      <c r="A4" s="18" t="s">
        <v>79</v>
      </c>
      <c r="B4" s="18" t="s">
        <v>81</v>
      </c>
      <c r="C4" s="24"/>
    </row>
    <row r="5" spans="1:3" ht="21" x14ac:dyDescent="0.35">
      <c r="A5" s="18" t="s">
        <v>80</v>
      </c>
      <c r="B5" s="18" t="s">
        <v>82</v>
      </c>
      <c r="C5" s="24"/>
    </row>
    <row r="6" spans="1:3" ht="21" x14ac:dyDescent="0.35">
      <c r="A6" s="18" t="s">
        <v>83</v>
      </c>
      <c r="B6" s="18" t="s">
        <v>115</v>
      </c>
      <c r="C6" s="24"/>
    </row>
    <row r="7" spans="1:3" ht="21" x14ac:dyDescent="0.35">
      <c r="A7" s="18" t="s">
        <v>84</v>
      </c>
      <c r="B7" s="18" t="s">
        <v>116</v>
      </c>
      <c r="C7" s="24"/>
    </row>
    <row r="8" spans="1:3" ht="21" x14ac:dyDescent="0.35">
      <c r="A8" s="18" t="s">
        <v>85</v>
      </c>
      <c r="B8" s="18" t="s">
        <v>117</v>
      </c>
      <c r="C8" s="24"/>
    </row>
    <row r="9" spans="1:3" ht="21" x14ac:dyDescent="0.35">
      <c r="A9" s="18" t="s">
        <v>86</v>
      </c>
      <c r="B9" s="18" t="s">
        <v>118</v>
      </c>
      <c r="C9" s="24"/>
    </row>
    <row r="10" spans="1:3" ht="21" x14ac:dyDescent="0.35">
      <c r="A10" s="18" t="s">
        <v>87</v>
      </c>
      <c r="B10" s="18" t="s">
        <v>119</v>
      </c>
      <c r="C10" s="24"/>
    </row>
    <row r="11" spans="1:3" ht="21" x14ac:dyDescent="0.35">
      <c r="A11" s="18" t="s">
        <v>88</v>
      </c>
      <c r="B11" s="18" t="s">
        <v>120</v>
      </c>
      <c r="C11" s="24"/>
    </row>
    <row r="12" spans="1:3" ht="21" x14ac:dyDescent="0.35">
      <c r="A12" s="18" t="s">
        <v>89</v>
      </c>
      <c r="B12" s="18" t="s">
        <v>121</v>
      </c>
      <c r="C12" s="24"/>
    </row>
    <row r="13" spans="1:3" ht="21" x14ac:dyDescent="0.35">
      <c r="A13" s="18" t="s">
        <v>90</v>
      </c>
      <c r="B13" s="18" t="s">
        <v>122</v>
      </c>
      <c r="C13" s="24"/>
    </row>
    <row r="14" spans="1:3" ht="21" x14ac:dyDescent="0.35">
      <c r="A14" s="18" t="s">
        <v>91</v>
      </c>
      <c r="B14" s="18" t="s">
        <v>123</v>
      </c>
      <c r="C14" s="24"/>
    </row>
    <row r="15" spans="1:3" ht="21" x14ac:dyDescent="0.35">
      <c r="A15" s="18" t="s">
        <v>92</v>
      </c>
      <c r="B15" s="18" t="s">
        <v>124</v>
      </c>
      <c r="C15" s="24"/>
    </row>
    <row r="16" spans="1:3" ht="21" x14ac:dyDescent="0.35">
      <c r="A16" s="18" t="s">
        <v>93</v>
      </c>
      <c r="B16" s="18" t="s">
        <v>125</v>
      </c>
      <c r="C16" s="24"/>
    </row>
    <row r="17" spans="1:3" ht="21" x14ac:dyDescent="0.35">
      <c r="A17" s="18" t="s">
        <v>94</v>
      </c>
      <c r="B17" s="18" t="s">
        <v>126</v>
      </c>
      <c r="C17" s="24"/>
    </row>
    <row r="18" spans="1:3" ht="21" x14ac:dyDescent="0.35">
      <c r="A18" s="18" t="s">
        <v>95</v>
      </c>
      <c r="B18" s="18" t="s">
        <v>127</v>
      </c>
      <c r="C18" s="24"/>
    </row>
    <row r="19" spans="1:3" ht="21" x14ac:dyDescent="0.35">
      <c r="A19" s="18" t="s">
        <v>96</v>
      </c>
      <c r="B19" s="18" t="s">
        <v>128</v>
      </c>
      <c r="C19" s="24"/>
    </row>
    <row r="20" spans="1:3" ht="21" x14ac:dyDescent="0.35">
      <c r="A20" s="18" t="s">
        <v>97</v>
      </c>
      <c r="B20" s="18" t="s">
        <v>129</v>
      </c>
      <c r="C20" s="24"/>
    </row>
    <row r="21" spans="1:3" ht="21" x14ac:dyDescent="0.35">
      <c r="A21" s="18" t="s">
        <v>98</v>
      </c>
      <c r="B21" s="18" t="s">
        <v>130</v>
      </c>
      <c r="C21" s="24"/>
    </row>
    <row r="22" spans="1:3" ht="21" x14ac:dyDescent="0.35">
      <c r="A22" s="18" t="s">
        <v>99</v>
      </c>
      <c r="B22" s="18" t="s">
        <v>131</v>
      </c>
      <c r="C22" s="24"/>
    </row>
    <row r="23" spans="1:3" ht="21" x14ac:dyDescent="0.35">
      <c r="A23" s="18" t="s">
        <v>100</v>
      </c>
      <c r="B23" s="18" t="s">
        <v>132</v>
      </c>
      <c r="C23" s="24"/>
    </row>
    <row r="24" spans="1:3" ht="21" x14ac:dyDescent="0.35">
      <c r="A24" s="18" t="s">
        <v>101</v>
      </c>
      <c r="B24" s="18" t="s">
        <v>133</v>
      </c>
      <c r="C24" s="24"/>
    </row>
    <row r="25" spans="1:3" ht="21" x14ac:dyDescent="0.35">
      <c r="A25" s="18" t="s">
        <v>102</v>
      </c>
      <c r="B25" s="18" t="s">
        <v>134</v>
      </c>
      <c r="C25" s="24"/>
    </row>
    <row r="26" spans="1:3" ht="21" x14ac:dyDescent="0.35">
      <c r="A26" s="18" t="s">
        <v>103</v>
      </c>
      <c r="B26" s="18" t="s">
        <v>135</v>
      </c>
      <c r="C26" s="24"/>
    </row>
    <row r="27" spans="1:3" ht="21" x14ac:dyDescent="0.35">
      <c r="A27" s="18" t="s">
        <v>104</v>
      </c>
      <c r="B27" s="18" t="s">
        <v>136</v>
      </c>
      <c r="C27" s="24"/>
    </row>
    <row r="28" spans="1:3" ht="21" x14ac:dyDescent="0.35">
      <c r="A28" s="18" t="s">
        <v>105</v>
      </c>
      <c r="B28" s="18" t="s">
        <v>137</v>
      </c>
      <c r="C28" s="24"/>
    </row>
    <row r="29" spans="1:3" ht="21" x14ac:dyDescent="0.35">
      <c r="A29" s="18" t="s">
        <v>106</v>
      </c>
      <c r="B29" s="18" t="s">
        <v>138</v>
      </c>
      <c r="C29" s="24"/>
    </row>
    <row r="30" spans="1:3" ht="21" x14ac:dyDescent="0.35">
      <c r="A30" s="18" t="s">
        <v>107</v>
      </c>
      <c r="B30" s="18" t="s">
        <v>139</v>
      </c>
      <c r="C30" s="24"/>
    </row>
    <row r="31" spans="1:3" ht="21" x14ac:dyDescent="0.35">
      <c r="A31" s="18" t="s">
        <v>108</v>
      </c>
      <c r="B31" s="18" t="s">
        <v>140</v>
      </c>
      <c r="C31" s="24"/>
    </row>
    <row r="32" spans="1:3" ht="21" x14ac:dyDescent="0.35">
      <c r="A32" s="18" t="s">
        <v>109</v>
      </c>
      <c r="B32" s="18" t="s">
        <v>141</v>
      </c>
      <c r="C32" s="24"/>
    </row>
    <row r="33" spans="1:3" ht="21" x14ac:dyDescent="0.35">
      <c r="A33" s="18" t="s">
        <v>110</v>
      </c>
      <c r="B33" s="18" t="s">
        <v>142</v>
      </c>
      <c r="C33" s="24"/>
    </row>
    <row r="34" spans="1:3" ht="21" x14ac:dyDescent="0.35">
      <c r="A34" s="18" t="s">
        <v>111</v>
      </c>
      <c r="B34" s="18" t="s">
        <v>143</v>
      </c>
      <c r="C34" s="24"/>
    </row>
    <row r="35" spans="1:3" ht="21" x14ac:dyDescent="0.35">
      <c r="A35" s="18" t="s">
        <v>112</v>
      </c>
      <c r="B35" s="18" t="s">
        <v>144</v>
      </c>
      <c r="C35" s="24"/>
    </row>
    <row r="36" spans="1:3" ht="21" x14ac:dyDescent="0.35">
      <c r="A36" s="18" t="s">
        <v>113</v>
      </c>
      <c r="B36" s="18" t="s">
        <v>145</v>
      </c>
      <c r="C36" s="24"/>
    </row>
    <row r="37" spans="1:3" ht="21" x14ac:dyDescent="0.35">
      <c r="A37" s="18" t="s">
        <v>114</v>
      </c>
      <c r="B37" s="18" t="s">
        <v>146</v>
      </c>
      <c r="C37" s="24"/>
    </row>
  </sheetData>
  <mergeCells count="1">
    <mergeCell ref="A1:B2"/>
  </mergeCells>
  <dataValidations count="1">
    <dataValidation type="list" allowBlank="1" showInputMessage="1" showErrorMessage="1" sqref="H24">
      <formula1>$A$4:$A$37</formula1>
    </dataValidation>
  </dataValidations>
  <pageMargins left="0.7" right="0.7" top="0.75" bottom="0.75" header="0.3" footer="0.3"/>
  <pageSetup paperSize="9" orientation="portrait" horizontalDpi="4294967294"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B1:H13"/>
  <sheetViews>
    <sheetView workbookViewId="0">
      <selection activeCell="B14" sqref="B14"/>
    </sheetView>
  </sheetViews>
  <sheetFormatPr baseColWidth="10" defaultRowHeight="15.75" x14ac:dyDescent="0.25"/>
  <sheetData>
    <row r="1" spans="2:8" x14ac:dyDescent="0.25">
      <c r="B1" s="6"/>
    </row>
    <row r="2" spans="2:8" x14ac:dyDescent="0.25">
      <c r="B2" s="6" t="s">
        <v>33</v>
      </c>
      <c r="F2" s="3">
        <v>1</v>
      </c>
      <c r="H2" s="3">
        <v>1</v>
      </c>
    </row>
    <row r="3" spans="2:8" x14ac:dyDescent="0.25">
      <c r="B3" s="6" t="s">
        <v>32</v>
      </c>
      <c r="F3" s="3">
        <v>2</v>
      </c>
      <c r="H3" s="3">
        <v>2</v>
      </c>
    </row>
    <row r="4" spans="2:8" x14ac:dyDescent="0.25">
      <c r="F4" s="3">
        <v>3</v>
      </c>
      <c r="H4" s="3">
        <v>3</v>
      </c>
    </row>
    <row r="5" spans="2:8" x14ac:dyDescent="0.25">
      <c r="F5" s="3">
        <v>4</v>
      </c>
      <c r="H5" s="3">
        <v>4</v>
      </c>
    </row>
    <row r="6" spans="2:8" x14ac:dyDescent="0.25">
      <c r="F6" s="3">
        <v>5</v>
      </c>
      <c r="H6" s="3">
        <v>5</v>
      </c>
    </row>
    <row r="7" spans="2:8" x14ac:dyDescent="0.25">
      <c r="F7" s="3">
        <v>6</v>
      </c>
    </row>
    <row r="8" spans="2:8" x14ac:dyDescent="0.25">
      <c r="F8" s="3">
        <v>7</v>
      </c>
    </row>
    <row r="9" spans="2:8" x14ac:dyDescent="0.25">
      <c r="F9" s="3">
        <v>8</v>
      </c>
    </row>
    <row r="10" spans="2:8" x14ac:dyDescent="0.25">
      <c r="F10" s="3">
        <v>9</v>
      </c>
    </row>
    <row r="11" spans="2:8" x14ac:dyDescent="0.25">
      <c r="F11" s="3">
        <v>10</v>
      </c>
    </row>
    <row r="12" spans="2:8" x14ac:dyDescent="0.25">
      <c r="F12" s="3">
        <v>11</v>
      </c>
    </row>
    <row r="13" spans="2:8" x14ac:dyDescent="0.25">
      <c r="F13" s="3">
        <v>12</v>
      </c>
    </row>
  </sheetData>
  <dataValidations count="8">
    <dataValidation type="list" allowBlank="1" showInputMessage="1" showErrorMessage="1" sqref="C11">
      <formula1>erreurbalise</formula1>
    </dataValidation>
    <dataValidation type="list" allowBlank="1" showInputMessage="1" showErrorMessage="1" sqref="E11">
      <formula1>#REF!</formula1>
    </dataValidation>
    <dataValidation type="list" allowBlank="1" showInputMessage="1" showErrorMessage="1" sqref="E7">
      <formula1>$B$1:$B$3</formula1>
    </dataValidation>
    <dataValidation type="list" allowBlank="1" showInputMessage="1" showErrorMessage="1" sqref="D6">
      <formula1>"erreurs balise"</formula1>
    </dataValidation>
    <dataValidation type="list" allowBlank="1" showInputMessage="1" showErrorMessage="1" sqref="E23">
      <formula1>erreursbalises</formula1>
    </dataValidation>
    <dataValidation type="list" allowBlank="1" showInputMessage="1" showErrorMessage="1" prompt="Saisir 745 pour 7min45s, 5430 pour 54min30s etc" sqref="D2">
      <formula1>$D$2</formula1>
    </dataValidation>
    <dataValidation type="list" allowBlank="1" showInputMessage="1" showErrorMessage="1" sqref="F2:F13">
      <formula1>nbreerreur</formula1>
    </dataValidation>
    <dataValidation type="list" allowBlank="1" showInputMessage="1" showErrorMessage="1" sqref="H1:H6">
      <formula1>$H$1:$H$6</formula1>
    </dataValidation>
  </dataValidations>
  <pageMargins left="0.7" right="0.7" top="0.75" bottom="0.75" header="0.3" footer="0.3"/>
  <pageSetup paperSize="9" orientation="portrait" horizontalDpi="4294967294"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AI24"/>
  <sheetViews>
    <sheetView workbookViewId="0">
      <selection activeCell="A17" sqref="A17:L17"/>
    </sheetView>
  </sheetViews>
  <sheetFormatPr baseColWidth="10" defaultRowHeight="15.75" x14ac:dyDescent="0.25"/>
  <cols>
    <col min="1" max="35" width="10.625" customWidth="1"/>
  </cols>
  <sheetData>
    <row r="9" spans="1:35" ht="16.5" thickBot="1" x14ac:dyDescent="0.3"/>
    <row r="10" spans="1:35" ht="32.25" thickBot="1" x14ac:dyDescent="0.3">
      <c r="A10" s="256" t="s">
        <v>153</v>
      </c>
      <c r="B10" s="257"/>
    </row>
    <row r="11" spans="1:35" ht="24" thickBot="1" x14ac:dyDescent="0.3">
      <c r="A11" s="259" t="s">
        <v>182</v>
      </c>
      <c r="B11" s="260"/>
      <c r="C11" s="260"/>
      <c r="D11" s="260"/>
      <c r="E11" s="260"/>
      <c r="F11" s="260"/>
      <c r="G11" s="260"/>
      <c r="H11" s="260"/>
      <c r="I11" s="260"/>
      <c r="J11" s="260"/>
      <c r="K11" s="260"/>
      <c r="L11" s="260"/>
      <c r="M11" s="260"/>
      <c r="N11" s="260"/>
      <c r="O11" s="260"/>
      <c r="P11" s="261"/>
      <c r="S11" s="1"/>
      <c r="T11" s="1"/>
      <c r="U11" s="1"/>
      <c r="V11" s="1"/>
      <c r="W11" s="1"/>
      <c r="X11" s="1"/>
      <c r="Y11" s="1"/>
      <c r="Z11" s="1"/>
      <c r="AA11" s="1"/>
      <c r="AB11" s="1"/>
    </row>
    <row r="12" spans="1:35" ht="16.5" thickBot="1" x14ac:dyDescent="0.3">
      <c r="A12" s="11" t="s">
        <v>40</v>
      </c>
      <c r="B12" s="11" t="s">
        <v>2</v>
      </c>
      <c r="C12" s="258" t="s">
        <v>34</v>
      </c>
      <c r="D12" s="258"/>
      <c r="E12" s="11" t="s">
        <v>35</v>
      </c>
      <c r="F12" s="11" t="s">
        <v>36</v>
      </c>
      <c r="G12" s="258" t="s">
        <v>8</v>
      </c>
      <c r="H12" s="258"/>
      <c r="I12" s="11" t="s">
        <v>37</v>
      </c>
      <c r="J12" s="11" t="s">
        <v>9</v>
      </c>
      <c r="K12" s="11" t="s">
        <v>10</v>
      </c>
      <c r="L12" s="258" t="s">
        <v>38</v>
      </c>
      <c r="M12" s="258"/>
      <c r="N12" s="258" t="s">
        <v>39</v>
      </c>
      <c r="O12" s="258"/>
      <c r="P12" s="258"/>
      <c r="Q12" s="4"/>
      <c r="R12" s="4"/>
      <c r="S12" s="4"/>
      <c r="T12" s="1"/>
      <c r="U12" s="1"/>
      <c r="V12" s="1"/>
      <c r="W12" s="1"/>
      <c r="X12" s="1"/>
      <c r="Y12" s="1"/>
      <c r="Z12" s="1"/>
      <c r="AA12" s="1"/>
      <c r="AB12" s="1"/>
    </row>
    <row r="13" spans="1:35" ht="23.25" x14ac:dyDescent="0.25">
      <c r="A13" s="252" t="s">
        <v>183</v>
      </c>
      <c r="B13" s="253"/>
      <c r="C13" s="253"/>
      <c r="D13" s="253"/>
      <c r="E13" s="253"/>
      <c r="F13" s="253"/>
      <c r="G13" s="253"/>
      <c r="H13" s="253"/>
      <c r="I13" s="253"/>
      <c r="J13" s="253"/>
      <c r="K13" s="253"/>
      <c r="L13" s="253"/>
      <c r="M13" s="253"/>
      <c r="N13" s="253"/>
      <c r="O13" s="253"/>
      <c r="P13" s="254"/>
      <c r="S13" s="249" t="s">
        <v>184</v>
      </c>
      <c r="T13" s="250"/>
      <c r="U13" s="250"/>
      <c r="V13" s="250"/>
      <c r="W13" s="250"/>
      <c r="X13" s="250"/>
      <c r="Y13" s="250"/>
      <c r="Z13" s="250"/>
      <c r="AA13" s="250"/>
      <c r="AB13" s="250"/>
      <c r="AC13" s="250"/>
      <c r="AD13" s="250"/>
      <c r="AE13" s="250"/>
      <c r="AF13" s="250"/>
      <c r="AG13" s="250"/>
      <c r="AH13" s="250"/>
      <c r="AI13" s="251"/>
    </row>
    <row r="14" spans="1:35" x14ac:dyDescent="0.25">
      <c r="A14" s="247" t="s">
        <v>55</v>
      </c>
      <c r="B14" s="247"/>
      <c r="C14" s="247"/>
      <c r="D14" s="247" t="s">
        <v>54</v>
      </c>
      <c r="E14" s="247"/>
      <c r="F14" s="247"/>
      <c r="G14" s="247" t="s">
        <v>53</v>
      </c>
      <c r="H14" s="247"/>
      <c r="I14" s="247"/>
      <c r="J14" s="247" t="s">
        <v>52</v>
      </c>
      <c r="K14" s="247"/>
      <c r="L14" s="247"/>
      <c r="M14" s="247" t="s">
        <v>51</v>
      </c>
      <c r="N14" s="247"/>
      <c r="O14" s="247"/>
      <c r="P14" s="247"/>
      <c r="S14" s="245" t="s">
        <v>49</v>
      </c>
      <c r="T14" s="246"/>
      <c r="U14" s="247" t="s">
        <v>61</v>
      </c>
      <c r="V14" s="247"/>
      <c r="W14" s="247"/>
      <c r="X14" s="247" t="s">
        <v>62</v>
      </c>
      <c r="Y14" s="247"/>
      <c r="Z14" s="247" t="s">
        <v>63</v>
      </c>
      <c r="AA14" s="247"/>
      <c r="AB14" s="245" t="s">
        <v>64</v>
      </c>
      <c r="AC14" s="246"/>
      <c r="AD14" s="245" t="s">
        <v>65</v>
      </c>
      <c r="AE14" s="246"/>
      <c r="AF14" s="255" t="s">
        <v>66</v>
      </c>
      <c r="AG14" s="246"/>
      <c r="AH14" s="247" t="s">
        <v>50</v>
      </c>
      <c r="AI14" s="247"/>
    </row>
    <row r="15" spans="1:35" ht="24" thickBot="1" x14ac:dyDescent="0.3">
      <c r="A15" s="262" t="s">
        <v>165</v>
      </c>
      <c r="B15" s="263"/>
      <c r="C15" s="263"/>
      <c r="D15" s="263"/>
      <c r="E15" s="263"/>
      <c r="F15" s="263"/>
      <c r="G15" s="263"/>
      <c r="H15" s="263"/>
      <c r="I15" s="263"/>
      <c r="J15" s="263"/>
      <c r="K15" s="263"/>
      <c r="L15" s="263"/>
      <c r="M15" s="263"/>
      <c r="N15" s="263"/>
      <c r="O15" s="263"/>
      <c r="P15" s="264"/>
      <c r="S15" s="245" t="s">
        <v>67</v>
      </c>
      <c r="T15" s="246"/>
      <c r="U15" s="245" t="s">
        <v>68</v>
      </c>
      <c r="V15" s="248"/>
      <c r="W15" s="246"/>
      <c r="X15" s="245" t="s">
        <v>68</v>
      </c>
      <c r="Y15" s="246"/>
      <c r="Z15" s="245" t="s">
        <v>69</v>
      </c>
      <c r="AA15" s="246"/>
      <c r="AB15" s="245" t="s">
        <v>69</v>
      </c>
      <c r="AC15" s="246"/>
      <c r="AD15" s="245" t="s">
        <v>70</v>
      </c>
      <c r="AE15" s="246"/>
      <c r="AF15" s="245" t="s">
        <v>71</v>
      </c>
      <c r="AG15" s="246"/>
      <c r="AH15" s="245" t="s">
        <v>72</v>
      </c>
      <c r="AI15" s="246"/>
    </row>
    <row r="16" spans="1:35" ht="16.5" thickBot="1" x14ac:dyDescent="0.3">
      <c r="A16" s="229" t="s">
        <v>48</v>
      </c>
      <c r="B16" s="230"/>
      <c r="C16" s="229" t="s">
        <v>47</v>
      </c>
      <c r="D16" s="230"/>
      <c r="E16" s="229" t="s">
        <v>46</v>
      </c>
      <c r="F16" s="230"/>
      <c r="G16" s="229" t="s">
        <v>45</v>
      </c>
      <c r="H16" s="230"/>
      <c r="I16" s="229" t="s">
        <v>44</v>
      </c>
      <c r="J16" s="230"/>
      <c r="K16" s="229" t="s">
        <v>43</v>
      </c>
      <c r="L16" s="230"/>
      <c r="M16" s="265" t="s">
        <v>42</v>
      </c>
      <c r="N16" s="266"/>
      <c r="O16" s="265" t="s">
        <v>41</v>
      </c>
      <c r="P16" s="266"/>
      <c r="S16" s="1"/>
      <c r="T16" s="1"/>
      <c r="U16" s="1"/>
      <c r="V16" s="1"/>
      <c r="W16" s="1"/>
      <c r="X16" s="1"/>
      <c r="Y16" s="1"/>
      <c r="Z16" s="1"/>
      <c r="AA16" s="1"/>
      <c r="AB16" s="1"/>
    </row>
    <row r="17" spans="1:16" ht="24" thickBot="1" x14ac:dyDescent="0.3">
      <c r="A17" s="242" t="s">
        <v>166</v>
      </c>
      <c r="B17" s="243"/>
      <c r="C17" s="243"/>
      <c r="D17" s="243"/>
      <c r="E17" s="243"/>
      <c r="F17" s="243"/>
      <c r="G17" s="243"/>
      <c r="H17" s="243"/>
      <c r="I17" s="243"/>
      <c r="J17" s="243"/>
      <c r="K17" s="243"/>
      <c r="L17" s="244"/>
      <c r="M17" s="7"/>
      <c r="N17" s="7"/>
      <c r="O17" s="7"/>
      <c r="P17" s="8"/>
    </row>
    <row r="18" spans="1:16" ht="16.5" thickBot="1" x14ac:dyDescent="0.3">
      <c r="A18" s="237" t="s">
        <v>3</v>
      </c>
      <c r="B18" s="238"/>
      <c r="C18" s="238"/>
      <c r="D18" s="239"/>
      <c r="E18" s="240" t="s">
        <v>4</v>
      </c>
      <c r="F18" s="238"/>
      <c r="G18" s="238"/>
      <c r="H18" s="239"/>
      <c r="I18" s="240" t="s">
        <v>5</v>
      </c>
      <c r="J18" s="238"/>
      <c r="K18" s="238"/>
      <c r="L18" s="241"/>
      <c r="M18" s="9"/>
      <c r="N18" s="9"/>
      <c r="O18" s="9"/>
      <c r="P18" s="10"/>
    </row>
    <row r="22" spans="1:16" ht="16.5" thickBot="1" x14ac:dyDescent="0.3"/>
    <row r="23" spans="1:16" ht="37.5" customHeight="1" x14ac:dyDescent="0.25">
      <c r="A23" s="231" t="s">
        <v>188</v>
      </c>
      <c r="B23" s="232"/>
      <c r="C23" s="232"/>
      <c r="D23" s="232"/>
      <c r="E23" s="232"/>
      <c r="F23" s="232"/>
      <c r="G23" s="232"/>
      <c r="H23" s="232"/>
      <c r="I23" s="232"/>
      <c r="J23" s="232"/>
      <c r="K23" s="232"/>
      <c r="L23" s="232"/>
      <c r="M23" s="232"/>
      <c r="N23" s="232"/>
      <c r="O23" s="232"/>
      <c r="P23" s="233"/>
    </row>
    <row r="24" spans="1:16" ht="33" customHeight="1" thickBot="1" x14ac:dyDescent="0.3">
      <c r="A24" s="234"/>
      <c r="B24" s="235"/>
      <c r="C24" s="235"/>
      <c r="D24" s="235"/>
      <c r="E24" s="235"/>
      <c r="F24" s="235"/>
      <c r="G24" s="235"/>
      <c r="H24" s="235"/>
      <c r="I24" s="235"/>
      <c r="J24" s="235"/>
      <c r="K24" s="235"/>
      <c r="L24" s="235"/>
      <c r="M24" s="235"/>
      <c r="N24" s="235"/>
      <c r="O24" s="235"/>
      <c r="P24" s="236"/>
    </row>
  </sheetData>
  <mergeCells count="43">
    <mergeCell ref="A10:B10"/>
    <mergeCell ref="C12:D12"/>
    <mergeCell ref="N12:P12"/>
    <mergeCell ref="C16:D16"/>
    <mergeCell ref="A16:B16"/>
    <mergeCell ref="A14:C14"/>
    <mergeCell ref="G12:H12"/>
    <mergeCell ref="L12:M12"/>
    <mergeCell ref="M14:P14"/>
    <mergeCell ref="A11:P11"/>
    <mergeCell ref="A15:P15"/>
    <mergeCell ref="G16:H16"/>
    <mergeCell ref="O16:P16"/>
    <mergeCell ref="E16:F16"/>
    <mergeCell ref="M16:N16"/>
    <mergeCell ref="K16:L16"/>
    <mergeCell ref="S15:T15"/>
    <mergeCell ref="U15:W15"/>
    <mergeCell ref="G14:I14"/>
    <mergeCell ref="J14:L14"/>
    <mergeCell ref="S13:AI13"/>
    <mergeCell ref="AH14:AI14"/>
    <mergeCell ref="A13:P13"/>
    <mergeCell ref="AF15:AG15"/>
    <mergeCell ref="AH15:AI15"/>
    <mergeCell ref="X15:Y15"/>
    <mergeCell ref="S14:T14"/>
    <mergeCell ref="Z15:AA15"/>
    <mergeCell ref="AB15:AC15"/>
    <mergeCell ref="AD15:AE15"/>
    <mergeCell ref="D14:F14"/>
    <mergeCell ref="AF14:AG14"/>
    <mergeCell ref="AD14:AE14"/>
    <mergeCell ref="U14:W14"/>
    <mergeCell ref="X14:Y14"/>
    <mergeCell ref="Z14:AA14"/>
    <mergeCell ref="AB14:AC14"/>
    <mergeCell ref="I16:J16"/>
    <mergeCell ref="A23:P24"/>
    <mergeCell ref="A18:D18"/>
    <mergeCell ref="E18:H18"/>
    <mergeCell ref="I18:L18"/>
    <mergeCell ref="A17:L1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AH23"/>
  <sheetViews>
    <sheetView workbookViewId="0">
      <selection activeCell="O10" sqref="O10"/>
    </sheetView>
  </sheetViews>
  <sheetFormatPr baseColWidth="10" defaultRowHeight="15.75" x14ac:dyDescent="0.25"/>
  <sheetData>
    <row r="9" spans="1:34" ht="16.5" thickBot="1" x14ac:dyDescent="0.3"/>
    <row r="10" spans="1:34" ht="32.25" thickBot="1" x14ac:dyDescent="0.3">
      <c r="A10" s="256" t="s">
        <v>181</v>
      </c>
      <c r="B10" s="257"/>
    </row>
    <row r="11" spans="1:34" ht="24" thickBot="1" x14ac:dyDescent="0.3">
      <c r="A11" s="276" t="s">
        <v>189</v>
      </c>
      <c r="B11" s="277"/>
      <c r="C11" s="277"/>
      <c r="D11" s="277"/>
      <c r="E11" s="277"/>
      <c r="F11" s="277"/>
      <c r="G11" s="277"/>
      <c r="H11" s="277"/>
      <c r="I11" s="277"/>
      <c r="J11" s="277"/>
      <c r="K11" s="277"/>
      <c r="L11" s="277"/>
      <c r="M11" s="277"/>
      <c r="N11" s="277"/>
      <c r="O11" s="277"/>
      <c r="P11" s="278"/>
    </row>
    <row r="12" spans="1:34" ht="16.5" thickBot="1" x14ac:dyDescent="0.3">
      <c r="A12" s="25" t="s">
        <v>40</v>
      </c>
      <c r="B12" s="25" t="s">
        <v>2</v>
      </c>
      <c r="C12" s="258" t="s">
        <v>34</v>
      </c>
      <c r="D12" s="258"/>
      <c r="E12" s="25" t="s">
        <v>35</v>
      </c>
      <c r="F12" s="25" t="s">
        <v>36</v>
      </c>
      <c r="G12" s="258" t="s">
        <v>8</v>
      </c>
      <c r="H12" s="258"/>
      <c r="I12" s="25" t="s">
        <v>37</v>
      </c>
      <c r="J12" s="25" t="s">
        <v>9</v>
      </c>
      <c r="K12" s="25" t="s">
        <v>10</v>
      </c>
      <c r="L12" s="258" t="s">
        <v>38</v>
      </c>
      <c r="M12" s="258"/>
      <c r="N12" s="258" t="s">
        <v>39</v>
      </c>
      <c r="O12" s="258"/>
      <c r="P12" s="258"/>
    </row>
    <row r="13" spans="1:34" ht="23.25" x14ac:dyDescent="0.25">
      <c r="A13" s="273" t="s">
        <v>190</v>
      </c>
      <c r="B13" s="274"/>
      <c r="C13" s="274"/>
      <c r="D13" s="274"/>
      <c r="E13" s="274"/>
      <c r="F13" s="274"/>
      <c r="G13" s="274"/>
      <c r="H13" s="274"/>
      <c r="I13" s="274"/>
      <c r="J13" s="274"/>
      <c r="K13" s="274"/>
      <c r="L13" s="274"/>
      <c r="M13" s="274"/>
      <c r="N13" s="274"/>
      <c r="O13" s="274"/>
      <c r="P13" s="275"/>
      <c r="R13" s="249" t="s">
        <v>187</v>
      </c>
      <c r="S13" s="250"/>
      <c r="T13" s="250"/>
      <c r="U13" s="250"/>
      <c r="V13" s="250"/>
      <c r="W13" s="250"/>
      <c r="X13" s="250"/>
      <c r="Y13" s="250"/>
      <c r="Z13" s="250"/>
      <c r="AA13" s="250"/>
      <c r="AB13" s="250"/>
      <c r="AC13" s="250"/>
      <c r="AD13" s="250"/>
      <c r="AE13" s="250"/>
      <c r="AF13" s="250"/>
      <c r="AG13" s="250"/>
      <c r="AH13" s="251"/>
    </row>
    <row r="14" spans="1:34" x14ac:dyDescent="0.25">
      <c r="A14" s="247" t="s">
        <v>55</v>
      </c>
      <c r="B14" s="247"/>
      <c r="C14" s="247"/>
      <c r="D14" s="247" t="s">
        <v>54</v>
      </c>
      <c r="E14" s="247"/>
      <c r="F14" s="247"/>
      <c r="G14" s="247" t="s">
        <v>53</v>
      </c>
      <c r="H14" s="247"/>
      <c r="I14" s="247"/>
      <c r="J14" s="247" t="s">
        <v>52</v>
      </c>
      <c r="K14" s="247"/>
      <c r="L14" s="247"/>
      <c r="M14" s="247" t="s">
        <v>51</v>
      </c>
      <c r="N14" s="247"/>
      <c r="O14" s="247"/>
      <c r="P14" s="247"/>
      <c r="R14" s="245" t="s">
        <v>49</v>
      </c>
      <c r="S14" s="246"/>
      <c r="T14" s="247" t="s">
        <v>61</v>
      </c>
      <c r="U14" s="247"/>
      <c r="V14" s="247"/>
      <c r="W14" s="247" t="s">
        <v>62</v>
      </c>
      <c r="X14" s="247"/>
      <c r="Y14" s="247" t="s">
        <v>63</v>
      </c>
      <c r="Z14" s="247"/>
      <c r="AA14" s="245" t="s">
        <v>64</v>
      </c>
      <c r="AB14" s="246"/>
      <c r="AC14" s="245" t="s">
        <v>65</v>
      </c>
      <c r="AD14" s="246"/>
      <c r="AE14" s="255" t="s">
        <v>66</v>
      </c>
      <c r="AF14" s="246"/>
      <c r="AG14" s="247" t="s">
        <v>50</v>
      </c>
      <c r="AH14" s="247"/>
    </row>
    <row r="15" spans="1:34" ht="24" thickBot="1" x14ac:dyDescent="0.3">
      <c r="A15" s="270" t="s">
        <v>186</v>
      </c>
      <c r="B15" s="271"/>
      <c r="C15" s="271"/>
      <c r="D15" s="271"/>
      <c r="E15" s="271"/>
      <c r="F15" s="271"/>
      <c r="G15" s="271"/>
      <c r="H15" s="271"/>
      <c r="I15" s="271"/>
      <c r="J15" s="271"/>
      <c r="K15" s="271"/>
      <c r="L15" s="271"/>
      <c r="M15" s="271"/>
      <c r="N15" s="271"/>
      <c r="O15" s="271"/>
      <c r="P15" s="272"/>
      <c r="R15" s="245" t="s">
        <v>67</v>
      </c>
      <c r="S15" s="246"/>
      <c r="T15" s="245" t="s">
        <v>68</v>
      </c>
      <c r="U15" s="248"/>
      <c r="V15" s="246"/>
      <c r="W15" s="245" t="s">
        <v>68</v>
      </c>
      <c r="X15" s="246"/>
      <c r="Y15" s="245" t="s">
        <v>69</v>
      </c>
      <c r="Z15" s="246"/>
      <c r="AA15" s="245" t="s">
        <v>69</v>
      </c>
      <c r="AB15" s="246"/>
      <c r="AC15" s="245" t="s">
        <v>70</v>
      </c>
      <c r="AD15" s="246"/>
      <c r="AE15" s="245" t="s">
        <v>71</v>
      </c>
      <c r="AF15" s="246"/>
      <c r="AG15" s="245" t="s">
        <v>72</v>
      </c>
      <c r="AH15" s="246"/>
    </row>
    <row r="16" spans="1:34" ht="16.5" thickBot="1" x14ac:dyDescent="0.3">
      <c r="A16" s="229" t="s">
        <v>210</v>
      </c>
      <c r="B16" s="230"/>
      <c r="C16" s="229" t="s">
        <v>209</v>
      </c>
      <c r="D16" s="230"/>
      <c r="E16" s="229" t="s">
        <v>208</v>
      </c>
      <c r="F16" s="230"/>
      <c r="G16" s="229" t="s">
        <v>207</v>
      </c>
      <c r="H16" s="230"/>
      <c r="I16" s="229" t="s">
        <v>206</v>
      </c>
      <c r="J16" s="230"/>
      <c r="K16" s="229" t="s">
        <v>205</v>
      </c>
      <c r="L16" s="230"/>
      <c r="M16" s="265" t="s">
        <v>204</v>
      </c>
      <c r="N16" s="266"/>
      <c r="O16" s="265" t="s">
        <v>41</v>
      </c>
      <c r="P16" s="266"/>
    </row>
    <row r="17" spans="1:16" ht="24" thickBot="1" x14ac:dyDescent="0.3">
      <c r="A17" s="267" t="s">
        <v>185</v>
      </c>
      <c r="B17" s="268"/>
      <c r="C17" s="268"/>
      <c r="D17" s="268"/>
      <c r="E17" s="268"/>
      <c r="F17" s="268"/>
      <c r="G17" s="268"/>
      <c r="H17" s="268"/>
      <c r="I17" s="268"/>
      <c r="J17" s="268"/>
      <c r="K17" s="268"/>
      <c r="L17" s="269"/>
      <c r="M17" s="7"/>
      <c r="N17" s="7"/>
      <c r="O17" s="7"/>
      <c r="P17" s="8"/>
    </row>
    <row r="18" spans="1:16" ht="16.5" thickBot="1" x14ac:dyDescent="0.3">
      <c r="A18" s="237" t="s">
        <v>3</v>
      </c>
      <c r="B18" s="238"/>
      <c r="C18" s="238"/>
      <c r="D18" s="239"/>
      <c r="E18" s="240" t="s">
        <v>4</v>
      </c>
      <c r="F18" s="238"/>
      <c r="G18" s="238"/>
      <c r="H18" s="239"/>
      <c r="I18" s="240" t="s">
        <v>5</v>
      </c>
      <c r="J18" s="238"/>
      <c r="K18" s="238"/>
      <c r="L18" s="241"/>
      <c r="M18" s="9"/>
      <c r="N18" s="9"/>
      <c r="O18" s="9"/>
      <c r="P18" s="10"/>
    </row>
    <row r="21" spans="1:16" ht="16.5" thickBot="1" x14ac:dyDescent="0.3"/>
    <row r="22" spans="1:16" ht="28.5" customHeight="1" x14ac:dyDescent="0.25">
      <c r="A22" s="231" t="s">
        <v>191</v>
      </c>
      <c r="B22" s="232"/>
      <c r="C22" s="232"/>
      <c r="D22" s="232"/>
      <c r="E22" s="232"/>
      <c r="F22" s="232"/>
      <c r="G22" s="232"/>
      <c r="H22" s="232"/>
      <c r="I22" s="232"/>
      <c r="J22" s="232"/>
      <c r="K22" s="232"/>
      <c r="L22" s="232"/>
      <c r="M22" s="232"/>
      <c r="N22" s="232"/>
      <c r="O22" s="232"/>
      <c r="P22" s="233"/>
    </row>
    <row r="23" spans="1:16" ht="64.5" customHeight="1" thickBot="1" x14ac:dyDescent="0.3">
      <c r="A23" s="234"/>
      <c r="B23" s="235"/>
      <c r="C23" s="235"/>
      <c r="D23" s="235"/>
      <c r="E23" s="235"/>
      <c r="F23" s="235"/>
      <c r="G23" s="235"/>
      <c r="H23" s="235"/>
      <c r="I23" s="235"/>
      <c r="J23" s="235"/>
      <c r="K23" s="235"/>
      <c r="L23" s="235"/>
      <c r="M23" s="235"/>
      <c r="N23" s="235"/>
      <c r="O23" s="235"/>
      <c r="P23" s="236"/>
    </row>
  </sheetData>
  <mergeCells count="43">
    <mergeCell ref="A10:B10"/>
    <mergeCell ref="A11:P11"/>
    <mergeCell ref="C12:D12"/>
    <mergeCell ref="G12:H12"/>
    <mergeCell ref="L12:M12"/>
    <mergeCell ref="N12:P12"/>
    <mergeCell ref="A13:P13"/>
    <mergeCell ref="A14:C14"/>
    <mergeCell ref="D14:F14"/>
    <mergeCell ref="G14:I14"/>
    <mergeCell ref="J14:L14"/>
    <mergeCell ref="M14:P14"/>
    <mergeCell ref="A15:P15"/>
    <mergeCell ref="A16:B16"/>
    <mergeCell ref="C16:D16"/>
    <mergeCell ref="E16:F16"/>
    <mergeCell ref="G16:H16"/>
    <mergeCell ref="I16:J16"/>
    <mergeCell ref="K16:L16"/>
    <mergeCell ref="M16:N16"/>
    <mergeCell ref="O16:P16"/>
    <mergeCell ref="R13:AH13"/>
    <mergeCell ref="R14:S14"/>
    <mergeCell ref="T14:V14"/>
    <mergeCell ref="W14:X14"/>
    <mergeCell ref="Y14:Z14"/>
    <mergeCell ref="AA14:AB14"/>
    <mergeCell ref="AG15:AH15"/>
    <mergeCell ref="A22:P23"/>
    <mergeCell ref="AC14:AD14"/>
    <mergeCell ref="AE14:AF14"/>
    <mergeCell ref="AG14:AH14"/>
    <mergeCell ref="R15:S15"/>
    <mergeCell ref="T15:V15"/>
    <mergeCell ref="W15:X15"/>
    <mergeCell ref="Y15:Z15"/>
    <mergeCell ref="AA15:AB15"/>
    <mergeCell ref="AC15:AD15"/>
    <mergeCell ref="AE15:AF15"/>
    <mergeCell ref="A17:L17"/>
    <mergeCell ref="A18:D18"/>
    <mergeCell ref="E18:H18"/>
    <mergeCell ref="I18:L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BI51"/>
  <sheetViews>
    <sheetView zoomScale="75" zoomScaleNormal="75" workbookViewId="0">
      <pane xSplit="2" topLeftCell="AX1" activePane="topRight" state="frozen"/>
      <selection activeCell="B14" sqref="B14"/>
      <selection pane="topRight" activeCell="BB6" sqref="BB6"/>
    </sheetView>
  </sheetViews>
  <sheetFormatPr baseColWidth="10" defaultRowHeight="15.75" x14ac:dyDescent="0.25"/>
  <cols>
    <col min="1" max="1" width="23.5" style="26" customWidth="1"/>
    <col min="2" max="2" width="21.75" style="26" customWidth="1"/>
    <col min="3" max="3" width="8.125" style="26" customWidth="1"/>
    <col min="4" max="4" width="10.25" style="26" customWidth="1"/>
    <col min="5" max="5" width="10.375" style="26" customWidth="1"/>
    <col min="6" max="6" width="7.125" style="26" customWidth="1"/>
    <col min="7" max="7" width="8.25" style="26" customWidth="1"/>
    <col min="8" max="8" width="11.625" style="26" customWidth="1"/>
    <col min="9" max="10" width="7.125" style="26" customWidth="1"/>
    <col min="11" max="11" width="9" style="26" customWidth="1"/>
    <col min="12" max="12" width="10.25" style="26" customWidth="1"/>
    <col min="13" max="13" width="10.5" style="26" customWidth="1"/>
    <col min="14" max="14" width="8.375" style="26" customWidth="1"/>
    <col min="15" max="15" width="7.75" style="26" customWidth="1"/>
    <col min="16" max="16" width="9.25" style="26" customWidth="1"/>
    <col min="17" max="17" width="9.125" style="26" customWidth="1"/>
    <col min="18" max="18" width="9.25" style="26" customWidth="1"/>
    <col min="19" max="19" width="8.875" style="26" customWidth="1"/>
    <col min="20" max="20" width="10.125" style="26" customWidth="1"/>
    <col min="21" max="22" width="7.125" style="26" customWidth="1"/>
    <col min="23" max="23" width="8.75" style="26" customWidth="1"/>
    <col min="24" max="24" width="10" style="26" customWidth="1"/>
    <col min="25" max="26" width="7.125" style="26" customWidth="1"/>
    <col min="27" max="27" width="8.5" style="26" customWidth="1"/>
    <col min="28" max="28" width="10.5" style="26" customWidth="1"/>
    <col min="29" max="30" width="7.125" style="26" customWidth="1"/>
    <col min="31" max="31" width="8" style="26" customWidth="1"/>
    <col min="32" max="32" width="10" style="26" customWidth="1"/>
    <col min="33" max="35" width="7.125" style="26" customWidth="1"/>
    <col min="36" max="36" width="9.625" style="26" customWidth="1"/>
    <col min="37" max="37" width="8.25" style="26" customWidth="1"/>
    <col min="38" max="38" width="7.125" style="26" customWidth="1"/>
    <col min="39" max="39" width="9.125" style="26" customWidth="1"/>
    <col min="40" max="40" width="8.75" style="26" customWidth="1"/>
    <col min="41" max="43" width="7.125" style="26" customWidth="1"/>
    <col min="44" max="44" width="9.125" style="26" customWidth="1"/>
    <col min="45" max="46" width="7.125" style="26" customWidth="1"/>
    <col min="47" max="47" width="9" style="26" customWidth="1"/>
    <col min="48" max="48" width="9.125" style="26" customWidth="1"/>
    <col min="49" max="49" width="7.125" style="26" customWidth="1"/>
    <col min="50" max="50" width="9.125" style="26" customWidth="1"/>
    <col min="51" max="51" width="16.125" style="26" customWidth="1"/>
    <col min="52" max="52" width="30.125" style="26" customWidth="1"/>
    <col min="53" max="53" width="30" style="26" customWidth="1"/>
    <col min="54" max="54" width="10.375" style="26" customWidth="1"/>
    <col min="55" max="55" width="14.875" style="26" customWidth="1"/>
    <col min="56" max="56" width="17.25" style="26" customWidth="1"/>
    <col min="57" max="57" width="21.5" style="26" customWidth="1"/>
    <col min="58" max="58" width="14.875" style="26" customWidth="1"/>
    <col min="59" max="59" width="23.5" style="26" customWidth="1"/>
    <col min="60" max="60" width="9.25" style="26" customWidth="1"/>
    <col min="61" max="16384" width="11" style="26"/>
  </cols>
  <sheetData>
    <row r="1" spans="1:61" ht="76.5" customHeight="1" thickBot="1" x14ac:dyDescent="0.3">
      <c r="C1" s="176" t="s">
        <v>163</v>
      </c>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row>
    <row r="2" spans="1:61" ht="16.5" thickBot="1" x14ac:dyDescent="0.3">
      <c r="A2" s="27"/>
      <c r="B2" s="27"/>
      <c r="C2" s="188" t="s">
        <v>13</v>
      </c>
      <c r="D2" s="189"/>
      <c r="E2" s="190"/>
      <c r="F2" s="191"/>
      <c r="G2" s="192" t="s">
        <v>14</v>
      </c>
      <c r="H2" s="193"/>
      <c r="I2" s="194"/>
      <c r="J2" s="195"/>
      <c r="K2" s="196" t="s">
        <v>15</v>
      </c>
      <c r="L2" s="197"/>
      <c r="M2" s="198"/>
      <c r="N2" s="199"/>
      <c r="O2" s="200" t="s">
        <v>16</v>
      </c>
      <c r="P2" s="201"/>
      <c r="Q2" s="202"/>
      <c r="R2" s="203"/>
      <c r="S2" s="204" t="s">
        <v>17</v>
      </c>
      <c r="T2" s="205"/>
      <c r="U2" s="206"/>
      <c r="V2" s="207"/>
      <c r="W2" s="208" t="s">
        <v>18</v>
      </c>
      <c r="X2" s="209"/>
      <c r="Y2" s="210"/>
      <c r="Z2" s="211"/>
      <c r="AA2" s="178" t="s">
        <v>19</v>
      </c>
      <c r="AB2" s="179"/>
      <c r="AC2" s="180"/>
      <c r="AD2" s="181"/>
      <c r="AE2" s="182" t="s">
        <v>20</v>
      </c>
      <c r="AF2" s="183"/>
      <c r="AG2" s="183"/>
      <c r="AH2" s="184"/>
      <c r="AI2" s="185" t="s">
        <v>21</v>
      </c>
      <c r="AJ2" s="186"/>
      <c r="AK2" s="186"/>
      <c r="AL2" s="187"/>
      <c r="AM2" s="167" t="s">
        <v>22</v>
      </c>
      <c r="AN2" s="168"/>
      <c r="AO2" s="168"/>
      <c r="AP2" s="169"/>
      <c r="AQ2" s="170" t="s">
        <v>23</v>
      </c>
      <c r="AR2" s="171"/>
      <c r="AS2" s="171"/>
      <c r="AT2" s="172"/>
      <c r="AU2" s="173" t="s">
        <v>28</v>
      </c>
      <c r="AV2" s="174"/>
      <c r="AW2" s="174"/>
      <c r="AX2" s="175"/>
      <c r="AY2" s="28"/>
      <c r="AZ2" s="28"/>
      <c r="BA2" s="28"/>
      <c r="BB2" s="28"/>
      <c r="BC2" s="28"/>
      <c r="BD2" s="28"/>
      <c r="BE2" s="28"/>
      <c r="BF2" s="28"/>
      <c r="BG2" s="28"/>
      <c r="BH2" s="28"/>
    </row>
    <row r="3" spans="1:61" s="88" customFormat="1" ht="55.5" customHeight="1" thickBot="1" x14ac:dyDescent="0.3">
      <c r="A3" s="29" t="s">
        <v>77</v>
      </c>
      <c r="B3" s="29" t="s">
        <v>78</v>
      </c>
      <c r="C3" s="30" t="s">
        <v>29</v>
      </c>
      <c r="D3" s="31" t="s">
        <v>150</v>
      </c>
      <c r="E3" s="32" t="s">
        <v>0</v>
      </c>
      <c r="F3" s="33" t="s">
        <v>1</v>
      </c>
      <c r="G3" s="34" t="s">
        <v>30</v>
      </c>
      <c r="H3" s="35" t="s">
        <v>150</v>
      </c>
      <c r="I3" s="36" t="s">
        <v>0</v>
      </c>
      <c r="J3" s="37" t="s">
        <v>1</v>
      </c>
      <c r="K3" s="38" t="s">
        <v>31</v>
      </c>
      <c r="L3" s="39" t="s">
        <v>150</v>
      </c>
      <c r="M3" s="40" t="s">
        <v>0</v>
      </c>
      <c r="N3" s="41" t="s">
        <v>1</v>
      </c>
      <c r="O3" s="42" t="s">
        <v>154</v>
      </c>
      <c r="P3" s="43" t="s">
        <v>150</v>
      </c>
      <c r="Q3" s="44" t="s">
        <v>0</v>
      </c>
      <c r="R3" s="45" t="s">
        <v>1</v>
      </c>
      <c r="S3" s="46" t="s">
        <v>155</v>
      </c>
      <c r="T3" s="47" t="s">
        <v>150</v>
      </c>
      <c r="U3" s="48" t="s">
        <v>0</v>
      </c>
      <c r="V3" s="49" t="s">
        <v>1</v>
      </c>
      <c r="W3" s="50" t="s">
        <v>156</v>
      </c>
      <c r="X3" s="51" t="s">
        <v>150</v>
      </c>
      <c r="Y3" s="52" t="s">
        <v>0</v>
      </c>
      <c r="Z3" s="53" t="s">
        <v>1</v>
      </c>
      <c r="AA3" s="54" t="s">
        <v>157</v>
      </c>
      <c r="AB3" s="55" t="s">
        <v>150</v>
      </c>
      <c r="AC3" s="56" t="s">
        <v>0</v>
      </c>
      <c r="AD3" s="57" t="s">
        <v>1</v>
      </c>
      <c r="AE3" s="58" t="s">
        <v>158</v>
      </c>
      <c r="AF3" s="59" t="s">
        <v>150</v>
      </c>
      <c r="AG3" s="60" t="s">
        <v>0</v>
      </c>
      <c r="AH3" s="61" t="s">
        <v>1</v>
      </c>
      <c r="AI3" s="62" t="s">
        <v>159</v>
      </c>
      <c r="AJ3" s="63" t="s">
        <v>150</v>
      </c>
      <c r="AK3" s="64" t="s">
        <v>0</v>
      </c>
      <c r="AL3" s="65" t="s">
        <v>1</v>
      </c>
      <c r="AM3" s="66" t="s">
        <v>160</v>
      </c>
      <c r="AN3" s="67" t="s">
        <v>150</v>
      </c>
      <c r="AO3" s="68" t="s">
        <v>0</v>
      </c>
      <c r="AP3" s="69" t="s">
        <v>1</v>
      </c>
      <c r="AQ3" s="70" t="s">
        <v>161</v>
      </c>
      <c r="AR3" s="71" t="s">
        <v>150</v>
      </c>
      <c r="AS3" s="72" t="s">
        <v>0</v>
      </c>
      <c r="AT3" s="73" t="s">
        <v>1</v>
      </c>
      <c r="AU3" s="74" t="s">
        <v>162</v>
      </c>
      <c r="AV3" s="75" t="s">
        <v>150</v>
      </c>
      <c r="AW3" s="76" t="s">
        <v>0</v>
      </c>
      <c r="AX3" s="77" t="s">
        <v>1</v>
      </c>
      <c r="AY3" s="78" t="s">
        <v>56</v>
      </c>
      <c r="AZ3" s="79" t="s">
        <v>73</v>
      </c>
      <c r="BA3" s="80" t="s">
        <v>57</v>
      </c>
      <c r="BB3" s="81" t="s">
        <v>6</v>
      </c>
      <c r="BC3" s="80" t="s">
        <v>25</v>
      </c>
      <c r="BD3" s="82" t="s">
        <v>24</v>
      </c>
      <c r="BE3" s="83" t="s">
        <v>58</v>
      </c>
      <c r="BF3" s="84" t="s">
        <v>74</v>
      </c>
      <c r="BG3" s="85" t="s">
        <v>59</v>
      </c>
      <c r="BH3" s="86" t="s">
        <v>60</v>
      </c>
      <c r="BI3" s="87" t="s">
        <v>7</v>
      </c>
    </row>
    <row r="4" spans="1:61" x14ac:dyDescent="0.25">
      <c r="A4" s="107"/>
      <c r="B4" s="107"/>
      <c r="C4" s="89"/>
      <c r="D4" s="89"/>
      <c r="E4" s="109">
        <f>TIME(0,D4/100,MOD(D4,100))</f>
        <v>0</v>
      </c>
      <c r="F4" s="110">
        <f>IF(OR(C4="o",C4=""),,1)</f>
        <v>0</v>
      </c>
      <c r="G4" s="90"/>
      <c r="H4" s="90"/>
      <c r="I4" s="113">
        <f t="shared" ref="I4:I37" si="0">TIME(0,H4/100,MOD(H4,100))</f>
        <v>0</v>
      </c>
      <c r="J4" s="112">
        <f>IF(OR(G4="o",G4=""),,1)</f>
        <v>0</v>
      </c>
      <c r="K4" s="91"/>
      <c r="L4" s="91"/>
      <c r="M4" s="114">
        <f t="shared" ref="M4:M37" si="1">TIME(0,L4/100,MOD(L4,100))</f>
        <v>0</v>
      </c>
      <c r="N4" s="111">
        <f>IF(OR(K4="o",K4=""),,1)</f>
        <v>0</v>
      </c>
      <c r="O4" s="92"/>
      <c r="P4" s="92"/>
      <c r="Q4" s="116">
        <f t="shared" ref="Q4:Q37" si="2">TIME(0,P4/100,MOD(P4,100))</f>
        <v>0</v>
      </c>
      <c r="R4" s="117">
        <f>IF(OR(O4="o",O4=""),,1)</f>
        <v>0</v>
      </c>
      <c r="S4" s="93"/>
      <c r="T4" s="93"/>
      <c r="U4" s="119">
        <f t="shared" ref="U4:U37" si="3">TIME(0,T4/100,MOD(T4,100))</f>
        <v>0</v>
      </c>
      <c r="V4" s="120">
        <f>IF(OR(S4="o",S4=""),,1)</f>
        <v>0</v>
      </c>
      <c r="W4" s="94"/>
      <c r="X4" s="94"/>
      <c r="Y4" s="122">
        <f t="shared" ref="Y4:Y37" si="4">TIME(0,X4/100,MOD(X4,100))</f>
        <v>0</v>
      </c>
      <c r="Z4" s="123">
        <f>IF(OR(W4="o",W4=""),,1)</f>
        <v>0</v>
      </c>
      <c r="AA4" s="95"/>
      <c r="AB4" s="95"/>
      <c r="AC4" s="125">
        <f t="shared" ref="AC4:AC37" si="5">TIME(0,AB4/100,MOD(AB4,100))</f>
        <v>0</v>
      </c>
      <c r="AD4" s="126">
        <f>IF(OR(AA4="o",AA4=""),,1)</f>
        <v>0</v>
      </c>
      <c r="AE4" s="96"/>
      <c r="AF4" s="96"/>
      <c r="AG4" s="125">
        <f t="shared" ref="AG4:AG37" si="6">TIME(0,AF4/100,MOD(AF4,100))</f>
        <v>0</v>
      </c>
      <c r="AH4" s="128">
        <f>IF(OR(AE4="o",AE4=""),,1)</f>
        <v>0</v>
      </c>
      <c r="AI4" s="97"/>
      <c r="AJ4" s="97"/>
      <c r="AK4" s="125">
        <f t="shared" ref="AK4:AK37" si="7">TIME(0,AJ4/100,MOD(AJ4,100))</f>
        <v>0</v>
      </c>
      <c r="AL4" s="129">
        <f>IF(OR(AI4="o",AI4=""),,1)</f>
        <v>0</v>
      </c>
      <c r="AM4" s="98"/>
      <c r="AN4" s="98"/>
      <c r="AO4" s="130">
        <f>TIME(0,AN4/100,MOD(AN4,100))</f>
        <v>0</v>
      </c>
      <c r="AP4" s="131">
        <f>IF(OR(AM4="o",AM4=""),,1)</f>
        <v>0</v>
      </c>
      <c r="AQ4" s="99"/>
      <c r="AR4" s="99"/>
      <c r="AS4" s="133">
        <f>TIME(0,AR4/100,MOD(AR4,100))</f>
        <v>0</v>
      </c>
      <c r="AT4" s="134">
        <f>IF(OR(AQ4="o",AQ4=""),,1)</f>
        <v>0</v>
      </c>
      <c r="AU4" s="100"/>
      <c r="AV4" s="100"/>
      <c r="AW4" s="136">
        <f>TIME(0,AV4/100,MOD(AV4,100))</f>
        <v>0</v>
      </c>
      <c r="AX4" s="137">
        <f>IF(OR(AU4="o",AU4=""),,1)</f>
        <v>0</v>
      </c>
      <c r="AY4" s="139">
        <f t="shared" ref="AY4:AY37" si="8">COUNTA(D4,H4,L4,P4,T4,X4,AB4,AF4,AJ4,AN4,AR4,AV4)</f>
        <v>0</v>
      </c>
      <c r="AZ4" s="140">
        <f>VLOOKUP(AY4,'note  balises cherchéesFormat12'!$B$3:$C$13,2,TRUE)</f>
        <v>0</v>
      </c>
      <c r="BA4" s="141">
        <f t="shared" ref="BA4:BA37" si="9">E4+I4+M4+Q4+U4+Y4+AC4+AG4+AK4+AO4+AS4+AW4</f>
        <v>0</v>
      </c>
      <c r="BB4" s="141">
        <f>IFERROR(BA4/AY4,0)</f>
        <v>0</v>
      </c>
      <c r="BC4" s="142">
        <f>IFERROR(VLOOKUP(BB4,'note rythmeFormat1et2'!$C$3:$D$14,2,TRUE),0)</f>
        <v>0</v>
      </c>
      <c r="BD4" s="140">
        <f t="shared" ref="BD4:BD37" si="10">F4+J4+N4+R4+V4+Z4+AD4+AH4+AL4+AP4+AT4+AX4</f>
        <v>0</v>
      </c>
      <c r="BE4" s="140">
        <f>IFERROR(VLOOKUP(BD4,'note nbre erreursformat1et2'!$C$2:$D$9,2,TRUE),0)</f>
        <v>10</v>
      </c>
      <c r="BF4" s="101"/>
      <c r="BG4" s="101"/>
      <c r="BH4" s="143">
        <f t="shared" ref="BH4:BH37" si="11">AZ4+BC4+BE4+BF4</f>
        <v>10</v>
      </c>
      <c r="BI4" s="144">
        <f>(20/21)*BH4</f>
        <v>9.5238095238095237</v>
      </c>
    </row>
    <row r="5" spans="1:61" x14ac:dyDescent="0.25">
      <c r="A5" s="107"/>
      <c r="B5" s="107"/>
      <c r="C5" s="89"/>
      <c r="D5" s="89"/>
      <c r="E5" s="105">
        <f>TIME(0,D5/100,MOD(D5,100))</f>
        <v>0</v>
      </c>
      <c r="F5" s="110">
        <f t="shared" ref="F5:F37" si="12">IF(OR(C5="o",C5=""),0,1)</f>
        <v>0</v>
      </c>
      <c r="G5" s="90"/>
      <c r="H5" s="90"/>
      <c r="I5" s="106">
        <f>TIME(0,H5/100,MOD(H5,100))</f>
        <v>0</v>
      </c>
      <c r="J5" s="112">
        <f t="shared" ref="J5:J37" si="13">IF(OR(G5="o",G5=""),0,1)</f>
        <v>0</v>
      </c>
      <c r="K5" s="91"/>
      <c r="L5" s="91"/>
      <c r="M5" s="115">
        <f t="shared" si="1"/>
        <v>0</v>
      </c>
      <c r="N5" s="111">
        <f t="shared" ref="N5:N37" si="14">IF(OR(K5="o",K5=""),0,1)</f>
        <v>0</v>
      </c>
      <c r="O5" s="92"/>
      <c r="P5" s="92"/>
      <c r="Q5" s="118">
        <f t="shared" si="2"/>
        <v>0</v>
      </c>
      <c r="R5" s="117">
        <f t="shared" ref="R5:R37" si="15">IF(OR(O5="o",O5=""),0,1)</f>
        <v>0</v>
      </c>
      <c r="S5" s="93"/>
      <c r="T5" s="93"/>
      <c r="U5" s="121">
        <f t="shared" si="3"/>
        <v>0</v>
      </c>
      <c r="V5" s="120">
        <f t="shared" ref="V5:V37" si="16">IF(OR(S5="o",S5=""),0,1)</f>
        <v>0</v>
      </c>
      <c r="W5" s="94"/>
      <c r="X5" s="94"/>
      <c r="Y5" s="124">
        <f t="shared" si="4"/>
        <v>0</v>
      </c>
      <c r="Z5" s="123">
        <f t="shared" ref="Z5:Z37" si="17">IF(OR(W5="o",W5=""),0,1)</f>
        <v>0</v>
      </c>
      <c r="AA5" s="95"/>
      <c r="AB5" s="95"/>
      <c r="AC5" s="127">
        <f t="shared" si="5"/>
        <v>0</v>
      </c>
      <c r="AD5" s="126">
        <f t="shared" ref="AD5:AD37" si="18">IF(OR(AA5="o",AA5=""),0,1)</f>
        <v>0</v>
      </c>
      <c r="AE5" s="96"/>
      <c r="AF5" s="96"/>
      <c r="AG5" s="127">
        <f t="shared" si="6"/>
        <v>0</v>
      </c>
      <c r="AH5" s="128">
        <f t="shared" ref="AH5:AH37" si="19">IF(OR(AE5="o",AE5=""),0,1)</f>
        <v>0</v>
      </c>
      <c r="AI5" s="97"/>
      <c r="AJ5" s="97"/>
      <c r="AK5" s="127">
        <f t="shared" si="7"/>
        <v>0</v>
      </c>
      <c r="AL5" s="129">
        <f t="shared" ref="AL5:AL37" si="20">IF(OR(AI5="o",AI5=""),0,1)</f>
        <v>0</v>
      </c>
      <c r="AM5" s="98"/>
      <c r="AN5" s="98"/>
      <c r="AO5" s="132">
        <f t="shared" ref="AO5:AO37" si="21">TIME(0,AN5/100,MOD(AN5,100))</f>
        <v>0</v>
      </c>
      <c r="AP5" s="131">
        <f t="shared" ref="AP5:AP37" si="22">IF(OR(AM5="o",AM5=""),0,1)</f>
        <v>0</v>
      </c>
      <c r="AQ5" s="99"/>
      <c r="AR5" s="99"/>
      <c r="AS5" s="135">
        <f t="shared" ref="AS5:AS37" si="23">TIME(0,AR5/100,MOD(AR5,100))</f>
        <v>0</v>
      </c>
      <c r="AT5" s="134">
        <f t="shared" ref="AT5:AT37" si="24">IF(OR(AQ5="o",AQ5=""),0,1)</f>
        <v>0</v>
      </c>
      <c r="AU5" s="100"/>
      <c r="AV5" s="100"/>
      <c r="AW5" s="138">
        <f t="shared" ref="AW5:AW37" si="25">TIME(0,AV5/100,MOD(AV5,100))</f>
        <v>0</v>
      </c>
      <c r="AX5" s="137">
        <f t="shared" ref="AX5:AX37" si="26">IF(OR(AU5="o",AU5=""),0,1)</f>
        <v>0</v>
      </c>
      <c r="AY5" s="139">
        <f t="shared" si="8"/>
        <v>0</v>
      </c>
      <c r="AZ5" s="140">
        <f>VLOOKUP(AY5,'note  balises cherchéesFormat12'!$B$3:$C$13,2,TRUE)</f>
        <v>0</v>
      </c>
      <c r="BA5" s="141">
        <f t="shared" si="9"/>
        <v>0</v>
      </c>
      <c r="BB5" s="141">
        <f t="shared" ref="BB5:BB37" si="27">IFERROR(BA5/AY5,0)</f>
        <v>0</v>
      </c>
      <c r="BC5" s="142">
        <f>IFERROR(VLOOKUP(BB5,'note rythmeFormat1et2'!$C$3:$D$14,2,TRUE),0)</f>
        <v>0</v>
      </c>
      <c r="BD5" s="140">
        <f t="shared" si="10"/>
        <v>0</v>
      </c>
      <c r="BE5" s="140">
        <f>IFERROR(VLOOKUP(BD5,'note nbre erreursformat1et2'!$C$2:$D$9,2,TRUE),0)</f>
        <v>10</v>
      </c>
      <c r="BF5" s="101"/>
      <c r="BG5" s="101"/>
      <c r="BH5" s="143">
        <f t="shared" si="11"/>
        <v>10</v>
      </c>
      <c r="BI5" s="144">
        <f t="shared" ref="BI5:BI37" si="28">(20/21)*BH5</f>
        <v>9.5238095238095237</v>
      </c>
    </row>
    <row r="6" spans="1:61" x14ac:dyDescent="0.25">
      <c r="A6" s="107"/>
      <c r="B6" s="107"/>
      <c r="C6" s="89"/>
      <c r="D6" s="89"/>
      <c r="E6" s="105">
        <f t="shared" ref="E6:E37" si="29">TIME(0,D6/100,MOD(D6,100))</f>
        <v>0</v>
      </c>
      <c r="F6" s="110">
        <f t="shared" si="12"/>
        <v>0</v>
      </c>
      <c r="G6" s="90"/>
      <c r="H6" s="90"/>
      <c r="I6" s="106">
        <f t="shared" si="0"/>
        <v>0</v>
      </c>
      <c r="J6" s="112">
        <f t="shared" si="13"/>
        <v>0</v>
      </c>
      <c r="K6" s="91"/>
      <c r="L6" s="91"/>
      <c r="M6" s="115">
        <f t="shared" si="1"/>
        <v>0</v>
      </c>
      <c r="N6" s="111">
        <f t="shared" si="14"/>
        <v>0</v>
      </c>
      <c r="O6" s="92"/>
      <c r="P6" s="92"/>
      <c r="Q6" s="118">
        <f t="shared" si="2"/>
        <v>0</v>
      </c>
      <c r="R6" s="117">
        <f t="shared" si="15"/>
        <v>0</v>
      </c>
      <c r="S6" s="93"/>
      <c r="T6" s="93"/>
      <c r="U6" s="121">
        <f t="shared" si="3"/>
        <v>0</v>
      </c>
      <c r="V6" s="120">
        <f t="shared" si="16"/>
        <v>0</v>
      </c>
      <c r="W6" s="94"/>
      <c r="X6" s="94"/>
      <c r="Y6" s="124">
        <f t="shared" si="4"/>
        <v>0</v>
      </c>
      <c r="Z6" s="123">
        <f t="shared" si="17"/>
        <v>0</v>
      </c>
      <c r="AA6" s="95"/>
      <c r="AB6" s="95"/>
      <c r="AC6" s="127">
        <f t="shared" si="5"/>
        <v>0</v>
      </c>
      <c r="AD6" s="126">
        <f t="shared" si="18"/>
        <v>0</v>
      </c>
      <c r="AE6" s="96"/>
      <c r="AF6" s="96"/>
      <c r="AG6" s="127">
        <f t="shared" si="6"/>
        <v>0</v>
      </c>
      <c r="AH6" s="128">
        <f t="shared" si="19"/>
        <v>0</v>
      </c>
      <c r="AI6" s="97"/>
      <c r="AJ6" s="97"/>
      <c r="AK6" s="127">
        <f t="shared" si="7"/>
        <v>0</v>
      </c>
      <c r="AL6" s="129">
        <f t="shared" si="20"/>
        <v>0</v>
      </c>
      <c r="AM6" s="98"/>
      <c r="AN6" s="98"/>
      <c r="AO6" s="132">
        <f t="shared" si="21"/>
        <v>0</v>
      </c>
      <c r="AP6" s="131">
        <f t="shared" si="22"/>
        <v>0</v>
      </c>
      <c r="AQ6" s="99"/>
      <c r="AR6" s="99"/>
      <c r="AS6" s="135">
        <f t="shared" si="23"/>
        <v>0</v>
      </c>
      <c r="AT6" s="134">
        <f t="shared" si="24"/>
        <v>0</v>
      </c>
      <c r="AU6" s="100"/>
      <c r="AV6" s="100"/>
      <c r="AW6" s="138">
        <f t="shared" si="25"/>
        <v>0</v>
      </c>
      <c r="AX6" s="137">
        <f t="shared" si="26"/>
        <v>0</v>
      </c>
      <c r="AY6" s="139">
        <f t="shared" si="8"/>
        <v>0</v>
      </c>
      <c r="AZ6" s="140">
        <f>VLOOKUP(AY6,'note  balises cherchéesFormat12'!$B$3:$C$13,2,TRUE)</f>
        <v>0</v>
      </c>
      <c r="BA6" s="141">
        <f t="shared" si="9"/>
        <v>0</v>
      </c>
      <c r="BB6" s="141">
        <f t="shared" si="27"/>
        <v>0</v>
      </c>
      <c r="BC6" s="142">
        <f>IFERROR(VLOOKUP(BB6,'note rythmeFormat1et2'!$C$3:$D$14,2,TRUE),0)</f>
        <v>0</v>
      </c>
      <c r="BD6" s="140">
        <f t="shared" si="10"/>
        <v>0</v>
      </c>
      <c r="BE6" s="140">
        <f>IFERROR(VLOOKUP(BD6,'note nbre erreursformat1et2'!$C$2:$D$9,2,TRUE),0)</f>
        <v>10</v>
      </c>
      <c r="BF6" s="101"/>
      <c r="BG6" s="101"/>
      <c r="BH6" s="143">
        <f t="shared" si="11"/>
        <v>10</v>
      </c>
      <c r="BI6" s="144">
        <f t="shared" si="28"/>
        <v>9.5238095238095237</v>
      </c>
    </row>
    <row r="7" spans="1:61" x14ac:dyDescent="0.25">
      <c r="A7" s="107"/>
      <c r="B7" s="107"/>
      <c r="C7" s="89"/>
      <c r="D7" s="89"/>
      <c r="E7" s="105">
        <f t="shared" si="29"/>
        <v>0</v>
      </c>
      <c r="F7" s="110">
        <f t="shared" si="12"/>
        <v>0</v>
      </c>
      <c r="G7" s="90"/>
      <c r="H7" s="90"/>
      <c r="I7" s="106">
        <f t="shared" si="0"/>
        <v>0</v>
      </c>
      <c r="J7" s="112">
        <f t="shared" si="13"/>
        <v>0</v>
      </c>
      <c r="K7" s="91"/>
      <c r="L7" s="91"/>
      <c r="M7" s="115">
        <f t="shared" si="1"/>
        <v>0</v>
      </c>
      <c r="N7" s="111">
        <f t="shared" si="14"/>
        <v>0</v>
      </c>
      <c r="O7" s="92"/>
      <c r="P7" s="92"/>
      <c r="Q7" s="118">
        <f t="shared" si="2"/>
        <v>0</v>
      </c>
      <c r="R7" s="117">
        <f t="shared" si="15"/>
        <v>0</v>
      </c>
      <c r="S7" s="93"/>
      <c r="T7" s="93"/>
      <c r="U7" s="121">
        <f t="shared" si="3"/>
        <v>0</v>
      </c>
      <c r="V7" s="120">
        <f t="shared" si="16"/>
        <v>0</v>
      </c>
      <c r="W7" s="94"/>
      <c r="X7" s="94"/>
      <c r="Y7" s="124">
        <f t="shared" si="4"/>
        <v>0</v>
      </c>
      <c r="Z7" s="123">
        <f t="shared" si="17"/>
        <v>0</v>
      </c>
      <c r="AA7" s="95"/>
      <c r="AB7" s="95"/>
      <c r="AC7" s="127">
        <f t="shared" si="5"/>
        <v>0</v>
      </c>
      <c r="AD7" s="126">
        <f t="shared" si="18"/>
        <v>0</v>
      </c>
      <c r="AE7" s="96"/>
      <c r="AF7" s="96"/>
      <c r="AG7" s="127">
        <f t="shared" si="6"/>
        <v>0</v>
      </c>
      <c r="AH7" s="128">
        <f t="shared" si="19"/>
        <v>0</v>
      </c>
      <c r="AI7" s="97"/>
      <c r="AJ7" s="97"/>
      <c r="AK7" s="127">
        <f t="shared" si="7"/>
        <v>0</v>
      </c>
      <c r="AL7" s="129">
        <f t="shared" si="20"/>
        <v>0</v>
      </c>
      <c r="AM7" s="98"/>
      <c r="AN7" s="98"/>
      <c r="AO7" s="132">
        <f t="shared" si="21"/>
        <v>0</v>
      </c>
      <c r="AP7" s="131">
        <f t="shared" si="22"/>
        <v>0</v>
      </c>
      <c r="AQ7" s="99"/>
      <c r="AR7" s="99"/>
      <c r="AS7" s="135">
        <f t="shared" si="23"/>
        <v>0</v>
      </c>
      <c r="AT7" s="134">
        <f t="shared" si="24"/>
        <v>0</v>
      </c>
      <c r="AU7" s="100"/>
      <c r="AV7" s="100"/>
      <c r="AW7" s="138">
        <f t="shared" si="25"/>
        <v>0</v>
      </c>
      <c r="AX7" s="137">
        <f t="shared" si="26"/>
        <v>0</v>
      </c>
      <c r="AY7" s="139">
        <f t="shared" si="8"/>
        <v>0</v>
      </c>
      <c r="AZ7" s="140">
        <f>VLOOKUP(AY7,'note  balises cherchéesFormat12'!$B$3:$C$13,2,TRUE)</f>
        <v>0</v>
      </c>
      <c r="BA7" s="141">
        <f t="shared" si="9"/>
        <v>0</v>
      </c>
      <c r="BB7" s="141">
        <f t="shared" si="27"/>
        <v>0</v>
      </c>
      <c r="BC7" s="142">
        <f>IFERROR(VLOOKUP(BB7,'note rythmeFormat1et2'!$C$3:$D$14,2,TRUE),0)</f>
        <v>0</v>
      </c>
      <c r="BD7" s="140">
        <f t="shared" si="10"/>
        <v>0</v>
      </c>
      <c r="BE7" s="140">
        <f>IFERROR(VLOOKUP(BD7,'note nbre erreursformat1et2'!$C$2:$D$9,2,TRUE),0)</f>
        <v>10</v>
      </c>
      <c r="BF7" s="101"/>
      <c r="BG7" s="101"/>
      <c r="BH7" s="143">
        <f t="shared" si="11"/>
        <v>10</v>
      </c>
      <c r="BI7" s="144">
        <f t="shared" si="28"/>
        <v>9.5238095238095237</v>
      </c>
    </row>
    <row r="8" spans="1:61" x14ac:dyDescent="0.25">
      <c r="A8" s="107"/>
      <c r="B8" s="107"/>
      <c r="C8" s="89"/>
      <c r="D8" s="89"/>
      <c r="E8" s="105">
        <f t="shared" si="29"/>
        <v>0</v>
      </c>
      <c r="F8" s="110">
        <f t="shared" si="12"/>
        <v>0</v>
      </c>
      <c r="G8" s="90"/>
      <c r="H8" s="90"/>
      <c r="I8" s="106">
        <f t="shared" si="0"/>
        <v>0</v>
      </c>
      <c r="J8" s="112">
        <f t="shared" si="13"/>
        <v>0</v>
      </c>
      <c r="K8" s="91"/>
      <c r="L8" s="91"/>
      <c r="M8" s="115">
        <f t="shared" si="1"/>
        <v>0</v>
      </c>
      <c r="N8" s="111">
        <f t="shared" si="14"/>
        <v>0</v>
      </c>
      <c r="O8" s="92"/>
      <c r="P8" s="92"/>
      <c r="Q8" s="118">
        <f t="shared" si="2"/>
        <v>0</v>
      </c>
      <c r="R8" s="117">
        <f t="shared" si="15"/>
        <v>0</v>
      </c>
      <c r="S8" s="93"/>
      <c r="T8" s="93"/>
      <c r="U8" s="121">
        <f t="shared" si="3"/>
        <v>0</v>
      </c>
      <c r="V8" s="120">
        <f t="shared" si="16"/>
        <v>0</v>
      </c>
      <c r="W8" s="94"/>
      <c r="X8" s="94"/>
      <c r="Y8" s="124">
        <f t="shared" si="4"/>
        <v>0</v>
      </c>
      <c r="Z8" s="123">
        <f t="shared" si="17"/>
        <v>0</v>
      </c>
      <c r="AA8" s="95"/>
      <c r="AB8" s="95"/>
      <c r="AC8" s="127">
        <f t="shared" si="5"/>
        <v>0</v>
      </c>
      <c r="AD8" s="126">
        <f t="shared" si="18"/>
        <v>0</v>
      </c>
      <c r="AE8" s="96"/>
      <c r="AF8" s="96"/>
      <c r="AG8" s="127">
        <f t="shared" si="6"/>
        <v>0</v>
      </c>
      <c r="AH8" s="128">
        <f t="shared" si="19"/>
        <v>0</v>
      </c>
      <c r="AI8" s="97"/>
      <c r="AJ8" s="97"/>
      <c r="AK8" s="127">
        <f t="shared" si="7"/>
        <v>0</v>
      </c>
      <c r="AL8" s="129">
        <f t="shared" si="20"/>
        <v>0</v>
      </c>
      <c r="AM8" s="98"/>
      <c r="AN8" s="98"/>
      <c r="AO8" s="132">
        <f t="shared" si="21"/>
        <v>0</v>
      </c>
      <c r="AP8" s="131">
        <f t="shared" si="22"/>
        <v>0</v>
      </c>
      <c r="AQ8" s="99"/>
      <c r="AR8" s="99"/>
      <c r="AS8" s="135">
        <f t="shared" si="23"/>
        <v>0</v>
      </c>
      <c r="AT8" s="134">
        <f t="shared" si="24"/>
        <v>0</v>
      </c>
      <c r="AU8" s="100"/>
      <c r="AV8" s="100"/>
      <c r="AW8" s="138">
        <f t="shared" si="25"/>
        <v>0</v>
      </c>
      <c r="AX8" s="137">
        <f t="shared" si="26"/>
        <v>0</v>
      </c>
      <c r="AY8" s="139">
        <f t="shared" si="8"/>
        <v>0</v>
      </c>
      <c r="AZ8" s="140">
        <f>VLOOKUP(AY8,'note  balises cherchéesFormat12'!$B$3:$C$13,2,TRUE)</f>
        <v>0</v>
      </c>
      <c r="BA8" s="141">
        <f t="shared" si="9"/>
        <v>0</v>
      </c>
      <c r="BB8" s="141">
        <f t="shared" si="27"/>
        <v>0</v>
      </c>
      <c r="BC8" s="142">
        <f>IFERROR(VLOOKUP(BB8,'note rythmeFormat1et2'!$C$3:$D$14,2,TRUE),0)</f>
        <v>0</v>
      </c>
      <c r="BD8" s="140">
        <f t="shared" si="10"/>
        <v>0</v>
      </c>
      <c r="BE8" s="140">
        <f>IFERROR(VLOOKUP(BD8,'note nbre erreursformat1et2'!$C$2:$D$9,2,TRUE),0)</f>
        <v>10</v>
      </c>
      <c r="BF8" s="101"/>
      <c r="BG8" s="101"/>
      <c r="BH8" s="143">
        <f t="shared" si="11"/>
        <v>10</v>
      </c>
      <c r="BI8" s="144">
        <f t="shared" si="28"/>
        <v>9.5238095238095237</v>
      </c>
    </row>
    <row r="9" spans="1:61" x14ac:dyDescent="0.25">
      <c r="A9" s="107"/>
      <c r="B9" s="107"/>
      <c r="C9" s="89"/>
      <c r="D9" s="89"/>
      <c r="E9" s="105">
        <f t="shared" si="29"/>
        <v>0</v>
      </c>
      <c r="F9" s="110">
        <f t="shared" si="12"/>
        <v>0</v>
      </c>
      <c r="G9" s="90"/>
      <c r="H9" s="90"/>
      <c r="I9" s="106">
        <f t="shared" si="0"/>
        <v>0</v>
      </c>
      <c r="J9" s="112">
        <f t="shared" si="13"/>
        <v>0</v>
      </c>
      <c r="K9" s="91"/>
      <c r="L9" s="91"/>
      <c r="M9" s="115">
        <f t="shared" si="1"/>
        <v>0</v>
      </c>
      <c r="N9" s="111">
        <f t="shared" si="14"/>
        <v>0</v>
      </c>
      <c r="O9" s="92"/>
      <c r="P9" s="92"/>
      <c r="Q9" s="118">
        <f t="shared" si="2"/>
        <v>0</v>
      </c>
      <c r="R9" s="117">
        <f t="shared" si="15"/>
        <v>0</v>
      </c>
      <c r="S9" s="93"/>
      <c r="T9" s="93"/>
      <c r="U9" s="121">
        <f t="shared" si="3"/>
        <v>0</v>
      </c>
      <c r="V9" s="120">
        <f t="shared" si="16"/>
        <v>0</v>
      </c>
      <c r="W9" s="94"/>
      <c r="X9" s="94"/>
      <c r="Y9" s="124">
        <f t="shared" si="4"/>
        <v>0</v>
      </c>
      <c r="Z9" s="123">
        <f t="shared" si="17"/>
        <v>0</v>
      </c>
      <c r="AA9" s="95"/>
      <c r="AB9" s="95"/>
      <c r="AC9" s="127">
        <f t="shared" si="5"/>
        <v>0</v>
      </c>
      <c r="AD9" s="126">
        <f t="shared" si="18"/>
        <v>0</v>
      </c>
      <c r="AE9" s="96"/>
      <c r="AF9" s="96"/>
      <c r="AG9" s="127">
        <f t="shared" si="6"/>
        <v>0</v>
      </c>
      <c r="AH9" s="128">
        <f t="shared" si="19"/>
        <v>0</v>
      </c>
      <c r="AI9" s="97"/>
      <c r="AJ9" s="97"/>
      <c r="AK9" s="127">
        <f t="shared" si="7"/>
        <v>0</v>
      </c>
      <c r="AL9" s="129">
        <f t="shared" si="20"/>
        <v>0</v>
      </c>
      <c r="AM9" s="98"/>
      <c r="AN9" s="98"/>
      <c r="AO9" s="132">
        <f t="shared" si="21"/>
        <v>0</v>
      </c>
      <c r="AP9" s="131">
        <f t="shared" si="22"/>
        <v>0</v>
      </c>
      <c r="AQ9" s="99"/>
      <c r="AR9" s="99"/>
      <c r="AS9" s="135">
        <f t="shared" si="23"/>
        <v>0</v>
      </c>
      <c r="AT9" s="134">
        <f t="shared" si="24"/>
        <v>0</v>
      </c>
      <c r="AU9" s="100"/>
      <c r="AV9" s="100"/>
      <c r="AW9" s="138">
        <f t="shared" si="25"/>
        <v>0</v>
      </c>
      <c r="AX9" s="137">
        <f t="shared" si="26"/>
        <v>0</v>
      </c>
      <c r="AY9" s="139">
        <f t="shared" si="8"/>
        <v>0</v>
      </c>
      <c r="AZ9" s="140">
        <f>VLOOKUP(AY9,'note  balises cherchéesFormat12'!$B$3:$C$13,2,TRUE)</f>
        <v>0</v>
      </c>
      <c r="BA9" s="141">
        <f t="shared" si="9"/>
        <v>0</v>
      </c>
      <c r="BB9" s="141">
        <f t="shared" si="27"/>
        <v>0</v>
      </c>
      <c r="BC9" s="142">
        <f>IFERROR(VLOOKUP(BB9,'note rythmeFormat1et2'!$C$3:$D$14,2,TRUE),0)</f>
        <v>0</v>
      </c>
      <c r="BD9" s="140">
        <f t="shared" si="10"/>
        <v>0</v>
      </c>
      <c r="BE9" s="140">
        <f>IFERROR(VLOOKUP(BD9,'note nbre erreursformat1et2'!$C$2:$D$9,2,TRUE),0)</f>
        <v>10</v>
      </c>
      <c r="BF9" s="101"/>
      <c r="BG9" s="101"/>
      <c r="BH9" s="143">
        <f t="shared" si="11"/>
        <v>10</v>
      </c>
      <c r="BI9" s="144">
        <f t="shared" si="28"/>
        <v>9.5238095238095237</v>
      </c>
    </row>
    <row r="10" spans="1:61" x14ac:dyDescent="0.25">
      <c r="A10" s="107"/>
      <c r="B10" s="107"/>
      <c r="C10" s="89"/>
      <c r="D10" s="89"/>
      <c r="E10" s="105">
        <f t="shared" si="29"/>
        <v>0</v>
      </c>
      <c r="F10" s="110">
        <f t="shared" si="12"/>
        <v>0</v>
      </c>
      <c r="G10" s="90"/>
      <c r="H10" s="90"/>
      <c r="I10" s="106">
        <f t="shared" si="0"/>
        <v>0</v>
      </c>
      <c r="J10" s="112">
        <f t="shared" si="13"/>
        <v>0</v>
      </c>
      <c r="K10" s="91"/>
      <c r="L10" s="91"/>
      <c r="M10" s="115">
        <f t="shared" si="1"/>
        <v>0</v>
      </c>
      <c r="N10" s="111">
        <f t="shared" si="14"/>
        <v>0</v>
      </c>
      <c r="O10" s="92"/>
      <c r="P10" s="92"/>
      <c r="Q10" s="118">
        <f t="shared" si="2"/>
        <v>0</v>
      </c>
      <c r="R10" s="117">
        <f t="shared" si="15"/>
        <v>0</v>
      </c>
      <c r="S10" s="93"/>
      <c r="T10" s="93"/>
      <c r="U10" s="121">
        <f t="shared" si="3"/>
        <v>0</v>
      </c>
      <c r="V10" s="120">
        <f t="shared" si="16"/>
        <v>0</v>
      </c>
      <c r="W10" s="94"/>
      <c r="X10" s="94"/>
      <c r="Y10" s="124">
        <f t="shared" si="4"/>
        <v>0</v>
      </c>
      <c r="Z10" s="123">
        <f t="shared" si="17"/>
        <v>0</v>
      </c>
      <c r="AA10" s="95"/>
      <c r="AB10" s="95"/>
      <c r="AC10" s="127">
        <f t="shared" si="5"/>
        <v>0</v>
      </c>
      <c r="AD10" s="126">
        <f t="shared" si="18"/>
        <v>0</v>
      </c>
      <c r="AE10" s="96"/>
      <c r="AF10" s="96"/>
      <c r="AG10" s="127">
        <f t="shared" si="6"/>
        <v>0</v>
      </c>
      <c r="AH10" s="128">
        <f t="shared" si="19"/>
        <v>0</v>
      </c>
      <c r="AI10" s="97"/>
      <c r="AJ10" s="97"/>
      <c r="AK10" s="127">
        <f t="shared" si="7"/>
        <v>0</v>
      </c>
      <c r="AL10" s="129">
        <f t="shared" si="20"/>
        <v>0</v>
      </c>
      <c r="AM10" s="98"/>
      <c r="AN10" s="98"/>
      <c r="AO10" s="132">
        <f t="shared" si="21"/>
        <v>0</v>
      </c>
      <c r="AP10" s="131">
        <f t="shared" si="22"/>
        <v>0</v>
      </c>
      <c r="AQ10" s="99"/>
      <c r="AR10" s="99"/>
      <c r="AS10" s="135">
        <f t="shared" si="23"/>
        <v>0</v>
      </c>
      <c r="AT10" s="134">
        <f t="shared" si="24"/>
        <v>0</v>
      </c>
      <c r="AU10" s="100"/>
      <c r="AV10" s="100"/>
      <c r="AW10" s="138">
        <f t="shared" si="25"/>
        <v>0</v>
      </c>
      <c r="AX10" s="137">
        <f t="shared" si="26"/>
        <v>0</v>
      </c>
      <c r="AY10" s="139">
        <f t="shared" si="8"/>
        <v>0</v>
      </c>
      <c r="AZ10" s="140">
        <f>VLOOKUP(AY10,'note  balises cherchéesFormat12'!$B$3:$C$13,2,TRUE)</f>
        <v>0</v>
      </c>
      <c r="BA10" s="141">
        <f t="shared" si="9"/>
        <v>0</v>
      </c>
      <c r="BB10" s="141">
        <f t="shared" si="27"/>
        <v>0</v>
      </c>
      <c r="BC10" s="142">
        <f>IFERROR(VLOOKUP(BB10,'note rythmeFormat1et2'!$C$3:$D$14,2,TRUE),0)</f>
        <v>0</v>
      </c>
      <c r="BD10" s="140">
        <f t="shared" si="10"/>
        <v>0</v>
      </c>
      <c r="BE10" s="140">
        <f>IFERROR(VLOOKUP(BD10,'note nbre erreursformat1et2'!$C$2:$D$9,2,TRUE),0)</f>
        <v>10</v>
      </c>
      <c r="BF10" s="101"/>
      <c r="BG10" s="101"/>
      <c r="BH10" s="143">
        <f t="shared" si="11"/>
        <v>10</v>
      </c>
      <c r="BI10" s="144">
        <f t="shared" si="28"/>
        <v>9.5238095238095237</v>
      </c>
    </row>
    <row r="11" spans="1:61" x14ac:dyDescent="0.25">
      <c r="A11" s="107"/>
      <c r="B11" s="107"/>
      <c r="C11" s="89"/>
      <c r="D11" s="89"/>
      <c r="E11" s="105">
        <f t="shared" si="29"/>
        <v>0</v>
      </c>
      <c r="F11" s="110">
        <f t="shared" si="12"/>
        <v>0</v>
      </c>
      <c r="G11" s="90"/>
      <c r="H11" s="90"/>
      <c r="I11" s="106">
        <f t="shared" si="0"/>
        <v>0</v>
      </c>
      <c r="J11" s="112">
        <f t="shared" si="13"/>
        <v>0</v>
      </c>
      <c r="K11" s="91"/>
      <c r="L11" s="91"/>
      <c r="M11" s="115">
        <f t="shared" si="1"/>
        <v>0</v>
      </c>
      <c r="N11" s="111">
        <f t="shared" si="14"/>
        <v>0</v>
      </c>
      <c r="O11" s="92"/>
      <c r="P11" s="92"/>
      <c r="Q11" s="118">
        <f t="shared" si="2"/>
        <v>0</v>
      </c>
      <c r="R11" s="117">
        <f t="shared" si="15"/>
        <v>0</v>
      </c>
      <c r="S11" s="93"/>
      <c r="T11" s="93"/>
      <c r="U11" s="121">
        <f t="shared" si="3"/>
        <v>0</v>
      </c>
      <c r="V11" s="120">
        <f t="shared" si="16"/>
        <v>0</v>
      </c>
      <c r="W11" s="94"/>
      <c r="X11" s="94"/>
      <c r="Y11" s="124">
        <f t="shared" si="4"/>
        <v>0</v>
      </c>
      <c r="Z11" s="123">
        <f t="shared" si="17"/>
        <v>0</v>
      </c>
      <c r="AA11" s="95"/>
      <c r="AB11" s="95"/>
      <c r="AC11" s="127">
        <f t="shared" si="5"/>
        <v>0</v>
      </c>
      <c r="AD11" s="126">
        <f t="shared" si="18"/>
        <v>0</v>
      </c>
      <c r="AE11" s="96"/>
      <c r="AF11" s="96"/>
      <c r="AG11" s="127">
        <f t="shared" si="6"/>
        <v>0</v>
      </c>
      <c r="AH11" s="128">
        <f t="shared" si="19"/>
        <v>0</v>
      </c>
      <c r="AI11" s="97"/>
      <c r="AJ11" s="97"/>
      <c r="AK11" s="127">
        <f t="shared" si="7"/>
        <v>0</v>
      </c>
      <c r="AL11" s="129">
        <f t="shared" si="20"/>
        <v>0</v>
      </c>
      <c r="AM11" s="98"/>
      <c r="AN11" s="98"/>
      <c r="AO11" s="132">
        <f t="shared" si="21"/>
        <v>0</v>
      </c>
      <c r="AP11" s="131">
        <f t="shared" si="22"/>
        <v>0</v>
      </c>
      <c r="AQ11" s="99"/>
      <c r="AR11" s="99"/>
      <c r="AS11" s="135">
        <f t="shared" si="23"/>
        <v>0</v>
      </c>
      <c r="AT11" s="134">
        <f t="shared" si="24"/>
        <v>0</v>
      </c>
      <c r="AU11" s="100"/>
      <c r="AV11" s="100"/>
      <c r="AW11" s="138">
        <f t="shared" si="25"/>
        <v>0</v>
      </c>
      <c r="AX11" s="137">
        <f t="shared" si="26"/>
        <v>0</v>
      </c>
      <c r="AY11" s="139">
        <f t="shared" si="8"/>
        <v>0</v>
      </c>
      <c r="AZ11" s="140">
        <f>VLOOKUP(AY11,'note  balises cherchéesFormat12'!$B$3:$C$13,2,TRUE)</f>
        <v>0</v>
      </c>
      <c r="BA11" s="141">
        <f t="shared" si="9"/>
        <v>0</v>
      </c>
      <c r="BB11" s="141">
        <f t="shared" si="27"/>
        <v>0</v>
      </c>
      <c r="BC11" s="142">
        <f>IFERROR(VLOOKUP(BB11,'note rythmeFormat1et2'!$C$3:$D$14,2,TRUE),0)</f>
        <v>0</v>
      </c>
      <c r="BD11" s="140">
        <f t="shared" si="10"/>
        <v>0</v>
      </c>
      <c r="BE11" s="140">
        <f>IFERROR(VLOOKUP(BD11,'note nbre erreursformat1et2'!$C$2:$D$9,2,TRUE),0)</f>
        <v>10</v>
      </c>
      <c r="BF11" s="101"/>
      <c r="BG11" s="101"/>
      <c r="BH11" s="143">
        <f t="shared" si="11"/>
        <v>10</v>
      </c>
      <c r="BI11" s="144">
        <f t="shared" si="28"/>
        <v>9.5238095238095237</v>
      </c>
    </row>
    <row r="12" spans="1:61" x14ac:dyDescent="0.25">
      <c r="A12" s="107"/>
      <c r="B12" s="107"/>
      <c r="C12" s="89"/>
      <c r="D12" s="89"/>
      <c r="E12" s="105">
        <f t="shared" si="29"/>
        <v>0</v>
      </c>
      <c r="F12" s="110">
        <f t="shared" si="12"/>
        <v>0</v>
      </c>
      <c r="G12" s="90"/>
      <c r="H12" s="90"/>
      <c r="I12" s="106">
        <f t="shared" si="0"/>
        <v>0</v>
      </c>
      <c r="J12" s="112">
        <f t="shared" si="13"/>
        <v>0</v>
      </c>
      <c r="K12" s="91"/>
      <c r="L12" s="91"/>
      <c r="M12" s="115">
        <f t="shared" si="1"/>
        <v>0</v>
      </c>
      <c r="N12" s="111">
        <f t="shared" si="14"/>
        <v>0</v>
      </c>
      <c r="O12" s="92"/>
      <c r="P12" s="92"/>
      <c r="Q12" s="118">
        <f t="shared" si="2"/>
        <v>0</v>
      </c>
      <c r="R12" s="117">
        <f t="shared" si="15"/>
        <v>0</v>
      </c>
      <c r="S12" s="93"/>
      <c r="T12" s="93"/>
      <c r="U12" s="121">
        <f t="shared" si="3"/>
        <v>0</v>
      </c>
      <c r="V12" s="120">
        <f t="shared" si="16"/>
        <v>0</v>
      </c>
      <c r="W12" s="94"/>
      <c r="X12" s="94"/>
      <c r="Y12" s="124">
        <f t="shared" si="4"/>
        <v>0</v>
      </c>
      <c r="Z12" s="123">
        <f t="shared" si="17"/>
        <v>0</v>
      </c>
      <c r="AA12" s="95"/>
      <c r="AB12" s="95"/>
      <c r="AC12" s="127">
        <f t="shared" si="5"/>
        <v>0</v>
      </c>
      <c r="AD12" s="126">
        <f t="shared" si="18"/>
        <v>0</v>
      </c>
      <c r="AE12" s="96"/>
      <c r="AF12" s="96"/>
      <c r="AG12" s="127">
        <f t="shared" si="6"/>
        <v>0</v>
      </c>
      <c r="AH12" s="128">
        <f t="shared" si="19"/>
        <v>0</v>
      </c>
      <c r="AI12" s="97"/>
      <c r="AJ12" s="97"/>
      <c r="AK12" s="127">
        <f t="shared" si="7"/>
        <v>0</v>
      </c>
      <c r="AL12" s="129">
        <f t="shared" si="20"/>
        <v>0</v>
      </c>
      <c r="AM12" s="98"/>
      <c r="AN12" s="98"/>
      <c r="AO12" s="132">
        <f t="shared" si="21"/>
        <v>0</v>
      </c>
      <c r="AP12" s="131">
        <f t="shared" si="22"/>
        <v>0</v>
      </c>
      <c r="AQ12" s="99"/>
      <c r="AR12" s="99"/>
      <c r="AS12" s="135">
        <f t="shared" si="23"/>
        <v>0</v>
      </c>
      <c r="AT12" s="134">
        <f t="shared" si="24"/>
        <v>0</v>
      </c>
      <c r="AU12" s="100"/>
      <c r="AV12" s="100"/>
      <c r="AW12" s="138">
        <f t="shared" si="25"/>
        <v>0</v>
      </c>
      <c r="AX12" s="137">
        <f t="shared" si="26"/>
        <v>0</v>
      </c>
      <c r="AY12" s="139">
        <f t="shared" si="8"/>
        <v>0</v>
      </c>
      <c r="AZ12" s="140">
        <f>VLOOKUP(AY12,'note  balises cherchéesFormat12'!$B$3:$C$13,2,TRUE)</f>
        <v>0</v>
      </c>
      <c r="BA12" s="141">
        <f t="shared" si="9"/>
        <v>0</v>
      </c>
      <c r="BB12" s="141">
        <f t="shared" si="27"/>
        <v>0</v>
      </c>
      <c r="BC12" s="142">
        <f>IFERROR(VLOOKUP(BB12,'note rythmeFormat1et2'!$C$3:$D$14,2,TRUE),0)</f>
        <v>0</v>
      </c>
      <c r="BD12" s="140">
        <f t="shared" si="10"/>
        <v>0</v>
      </c>
      <c r="BE12" s="140">
        <f>IFERROR(VLOOKUP(BD12,'note nbre erreursformat1et2'!$C$2:$D$9,2,TRUE),0)</f>
        <v>10</v>
      </c>
      <c r="BF12" s="101"/>
      <c r="BG12" s="101"/>
      <c r="BH12" s="143">
        <f t="shared" si="11"/>
        <v>10</v>
      </c>
      <c r="BI12" s="144">
        <f t="shared" si="28"/>
        <v>9.5238095238095237</v>
      </c>
    </row>
    <row r="13" spans="1:61" x14ac:dyDescent="0.25">
      <c r="A13" s="107"/>
      <c r="B13" s="107"/>
      <c r="C13" s="89"/>
      <c r="D13" s="89"/>
      <c r="E13" s="105">
        <f t="shared" si="29"/>
        <v>0</v>
      </c>
      <c r="F13" s="110">
        <f t="shared" si="12"/>
        <v>0</v>
      </c>
      <c r="G13" s="90"/>
      <c r="H13" s="90"/>
      <c r="I13" s="106">
        <f t="shared" si="0"/>
        <v>0</v>
      </c>
      <c r="J13" s="112">
        <f t="shared" si="13"/>
        <v>0</v>
      </c>
      <c r="K13" s="111"/>
      <c r="L13" s="91"/>
      <c r="M13" s="115">
        <f t="shared" si="1"/>
        <v>0</v>
      </c>
      <c r="N13" s="111">
        <f t="shared" si="14"/>
        <v>0</v>
      </c>
      <c r="O13" s="92"/>
      <c r="P13" s="92"/>
      <c r="Q13" s="118">
        <f t="shared" si="2"/>
        <v>0</v>
      </c>
      <c r="R13" s="117">
        <f t="shared" si="15"/>
        <v>0</v>
      </c>
      <c r="S13" s="93"/>
      <c r="T13" s="93"/>
      <c r="U13" s="121">
        <f t="shared" si="3"/>
        <v>0</v>
      </c>
      <c r="V13" s="120">
        <f t="shared" si="16"/>
        <v>0</v>
      </c>
      <c r="W13" s="94"/>
      <c r="X13" s="94"/>
      <c r="Y13" s="124">
        <f t="shared" si="4"/>
        <v>0</v>
      </c>
      <c r="Z13" s="123">
        <f t="shared" si="17"/>
        <v>0</v>
      </c>
      <c r="AA13" s="95"/>
      <c r="AB13" s="95"/>
      <c r="AC13" s="127">
        <f t="shared" si="5"/>
        <v>0</v>
      </c>
      <c r="AD13" s="126">
        <f t="shared" si="18"/>
        <v>0</v>
      </c>
      <c r="AE13" s="96"/>
      <c r="AF13" s="96"/>
      <c r="AG13" s="127">
        <f t="shared" si="6"/>
        <v>0</v>
      </c>
      <c r="AH13" s="128">
        <f t="shared" si="19"/>
        <v>0</v>
      </c>
      <c r="AI13" s="97"/>
      <c r="AJ13" s="97"/>
      <c r="AK13" s="127">
        <f t="shared" si="7"/>
        <v>0</v>
      </c>
      <c r="AL13" s="129">
        <f t="shared" si="20"/>
        <v>0</v>
      </c>
      <c r="AM13" s="98"/>
      <c r="AN13" s="98"/>
      <c r="AO13" s="132">
        <f t="shared" si="21"/>
        <v>0</v>
      </c>
      <c r="AP13" s="131">
        <f t="shared" si="22"/>
        <v>0</v>
      </c>
      <c r="AQ13" s="99"/>
      <c r="AR13" s="99"/>
      <c r="AS13" s="135">
        <f t="shared" si="23"/>
        <v>0</v>
      </c>
      <c r="AT13" s="134">
        <f t="shared" si="24"/>
        <v>0</v>
      </c>
      <c r="AU13" s="100"/>
      <c r="AV13" s="100"/>
      <c r="AW13" s="138">
        <f t="shared" si="25"/>
        <v>0</v>
      </c>
      <c r="AX13" s="137">
        <f t="shared" si="26"/>
        <v>0</v>
      </c>
      <c r="AY13" s="139">
        <f t="shared" si="8"/>
        <v>0</v>
      </c>
      <c r="AZ13" s="140">
        <f>VLOOKUP(AY13,'note  balises cherchéesFormat12'!$B$3:$C$13,2,TRUE)</f>
        <v>0</v>
      </c>
      <c r="BA13" s="141">
        <f t="shared" si="9"/>
        <v>0</v>
      </c>
      <c r="BB13" s="141">
        <f t="shared" si="27"/>
        <v>0</v>
      </c>
      <c r="BC13" s="142">
        <f>IFERROR(VLOOKUP(BB13,'note rythmeFormat1et2'!$C$3:$D$14,2,TRUE),0)</f>
        <v>0</v>
      </c>
      <c r="BD13" s="140">
        <f t="shared" si="10"/>
        <v>0</v>
      </c>
      <c r="BE13" s="140">
        <f>IFERROR(VLOOKUP(BD13,'note nbre erreursformat1et2'!$C$2:$D$9,2,TRUE),0)</f>
        <v>10</v>
      </c>
      <c r="BF13" s="101"/>
      <c r="BG13" s="101"/>
      <c r="BH13" s="143">
        <f t="shared" si="11"/>
        <v>10</v>
      </c>
      <c r="BI13" s="144">
        <f t="shared" si="28"/>
        <v>9.5238095238095237</v>
      </c>
    </row>
    <row r="14" spans="1:61" x14ac:dyDescent="0.25">
      <c r="A14" s="107"/>
      <c r="B14" s="107"/>
      <c r="C14" s="89"/>
      <c r="D14" s="89"/>
      <c r="E14" s="105">
        <f>TIME(0,D14/100,MOD(D14,100))</f>
        <v>0</v>
      </c>
      <c r="F14" s="110">
        <f t="shared" si="12"/>
        <v>0</v>
      </c>
      <c r="G14" s="90"/>
      <c r="H14" s="90"/>
      <c r="I14" s="106">
        <f t="shared" si="0"/>
        <v>0</v>
      </c>
      <c r="J14" s="112">
        <f t="shared" si="13"/>
        <v>0</v>
      </c>
      <c r="K14" s="91"/>
      <c r="L14" s="91"/>
      <c r="M14" s="115">
        <f t="shared" si="1"/>
        <v>0</v>
      </c>
      <c r="N14" s="111">
        <f t="shared" si="14"/>
        <v>0</v>
      </c>
      <c r="O14" s="92"/>
      <c r="P14" s="92"/>
      <c r="Q14" s="118">
        <f t="shared" si="2"/>
        <v>0</v>
      </c>
      <c r="R14" s="117">
        <f t="shared" si="15"/>
        <v>0</v>
      </c>
      <c r="S14" s="93"/>
      <c r="T14" s="93"/>
      <c r="U14" s="121">
        <f t="shared" si="3"/>
        <v>0</v>
      </c>
      <c r="V14" s="120">
        <f t="shared" si="16"/>
        <v>0</v>
      </c>
      <c r="W14" s="94"/>
      <c r="X14" s="94"/>
      <c r="Y14" s="124">
        <f t="shared" si="4"/>
        <v>0</v>
      </c>
      <c r="Z14" s="123">
        <f t="shared" si="17"/>
        <v>0</v>
      </c>
      <c r="AA14" s="95"/>
      <c r="AB14" s="95"/>
      <c r="AC14" s="127">
        <f t="shared" si="5"/>
        <v>0</v>
      </c>
      <c r="AD14" s="126">
        <f t="shared" si="18"/>
        <v>0</v>
      </c>
      <c r="AE14" s="96"/>
      <c r="AF14" s="96"/>
      <c r="AG14" s="127">
        <f t="shared" si="6"/>
        <v>0</v>
      </c>
      <c r="AH14" s="128">
        <f t="shared" si="19"/>
        <v>0</v>
      </c>
      <c r="AI14" s="97"/>
      <c r="AJ14" s="97"/>
      <c r="AK14" s="127">
        <f t="shared" si="7"/>
        <v>0</v>
      </c>
      <c r="AL14" s="129">
        <f t="shared" si="20"/>
        <v>0</v>
      </c>
      <c r="AM14" s="98"/>
      <c r="AN14" s="98"/>
      <c r="AO14" s="132">
        <f t="shared" si="21"/>
        <v>0</v>
      </c>
      <c r="AP14" s="131">
        <f t="shared" si="22"/>
        <v>0</v>
      </c>
      <c r="AQ14" s="99"/>
      <c r="AR14" s="99"/>
      <c r="AS14" s="135">
        <f t="shared" si="23"/>
        <v>0</v>
      </c>
      <c r="AT14" s="134">
        <f t="shared" si="24"/>
        <v>0</v>
      </c>
      <c r="AU14" s="100"/>
      <c r="AV14" s="100"/>
      <c r="AW14" s="138">
        <f t="shared" si="25"/>
        <v>0</v>
      </c>
      <c r="AX14" s="137">
        <f t="shared" si="26"/>
        <v>0</v>
      </c>
      <c r="AY14" s="139">
        <f t="shared" si="8"/>
        <v>0</v>
      </c>
      <c r="AZ14" s="140">
        <f>VLOOKUP(AY14,'note  balises cherchéesFormat12'!$B$3:$C$13,2,TRUE)</f>
        <v>0</v>
      </c>
      <c r="BA14" s="141">
        <f t="shared" si="9"/>
        <v>0</v>
      </c>
      <c r="BB14" s="141">
        <f t="shared" si="27"/>
        <v>0</v>
      </c>
      <c r="BC14" s="142">
        <f>IFERROR(VLOOKUP(BB14,'note rythmeFormat1et2'!$C$3:$D$14,2,TRUE),0)</f>
        <v>0</v>
      </c>
      <c r="BD14" s="140">
        <f t="shared" si="10"/>
        <v>0</v>
      </c>
      <c r="BE14" s="140">
        <f>IFERROR(VLOOKUP(BD14,'note nbre erreursformat1et2'!$C$2:$D$9,2,TRUE),0)</f>
        <v>10</v>
      </c>
      <c r="BF14" s="101"/>
      <c r="BG14" s="101"/>
      <c r="BH14" s="143">
        <f t="shared" si="11"/>
        <v>10</v>
      </c>
      <c r="BI14" s="144">
        <f t="shared" si="28"/>
        <v>9.5238095238095237</v>
      </c>
    </row>
    <row r="15" spans="1:61" x14ac:dyDescent="0.25">
      <c r="A15" s="107"/>
      <c r="B15" s="107"/>
      <c r="C15" s="89"/>
      <c r="D15" s="89"/>
      <c r="E15" s="105">
        <f t="shared" si="29"/>
        <v>0</v>
      </c>
      <c r="F15" s="110">
        <f t="shared" si="12"/>
        <v>0</v>
      </c>
      <c r="G15" s="90"/>
      <c r="H15" s="90"/>
      <c r="I15" s="106">
        <f t="shared" si="0"/>
        <v>0</v>
      </c>
      <c r="J15" s="112">
        <f t="shared" si="13"/>
        <v>0</v>
      </c>
      <c r="K15" s="91"/>
      <c r="L15" s="91"/>
      <c r="M15" s="115">
        <f t="shared" si="1"/>
        <v>0</v>
      </c>
      <c r="N15" s="111">
        <f t="shared" si="14"/>
        <v>0</v>
      </c>
      <c r="O15" s="92"/>
      <c r="P15" s="92"/>
      <c r="Q15" s="118">
        <f t="shared" si="2"/>
        <v>0</v>
      </c>
      <c r="R15" s="117">
        <f t="shared" si="15"/>
        <v>0</v>
      </c>
      <c r="S15" s="93"/>
      <c r="T15" s="93"/>
      <c r="U15" s="121">
        <f t="shared" si="3"/>
        <v>0</v>
      </c>
      <c r="V15" s="120">
        <f t="shared" si="16"/>
        <v>0</v>
      </c>
      <c r="W15" s="94"/>
      <c r="X15" s="94"/>
      <c r="Y15" s="124">
        <f t="shared" si="4"/>
        <v>0</v>
      </c>
      <c r="Z15" s="123">
        <f t="shared" si="17"/>
        <v>0</v>
      </c>
      <c r="AA15" s="95"/>
      <c r="AB15" s="95"/>
      <c r="AC15" s="127">
        <f t="shared" si="5"/>
        <v>0</v>
      </c>
      <c r="AD15" s="126">
        <f t="shared" si="18"/>
        <v>0</v>
      </c>
      <c r="AE15" s="96"/>
      <c r="AF15" s="96"/>
      <c r="AG15" s="127">
        <f t="shared" si="6"/>
        <v>0</v>
      </c>
      <c r="AH15" s="128">
        <f t="shared" si="19"/>
        <v>0</v>
      </c>
      <c r="AI15" s="97"/>
      <c r="AJ15" s="97"/>
      <c r="AK15" s="127">
        <f t="shared" si="7"/>
        <v>0</v>
      </c>
      <c r="AL15" s="129">
        <f t="shared" si="20"/>
        <v>0</v>
      </c>
      <c r="AM15" s="98"/>
      <c r="AN15" s="98"/>
      <c r="AO15" s="132">
        <f t="shared" si="21"/>
        <v>0</v>
      </c>
      <c r="AP15" s="131">
        <f t="shared" si="22"/>
        <v>0</v>
      </c>
      <c r="AQ15" s="99"/>
      <c r="AR15" s="99"/>
      <c r="AS15" s="135">
        <f t="shared" si="23"/>
        <v>0</v>
      </c>
      <c r="AT15" s="134">
        <f t="shared" si="24"/>
        <v>0</v>
      </c>
      <c r="AU15" s="100"/>
      <c r="AV15" s="100"/>
      <c r="AW15" s="138">
        <f t="shared" si="25"/>
        <v>0</v>
      </c>
      <c r="AX15" s="137">
        <f t="shared" si="26"/>
        <v>0</v>
      </c>
      <c r="AY15" s="139">
        <f t="shared" si="8"/>
        <v>0</v>
      </c>
      <c r="AZ15" s="140">
        <f>VLOOKUP(AY15,'note  balises cherchéesFormat12'!$B$3:$C$13,2,TRUE)</f>
        <v>0</v>
      </c>
      <c r="BA15" s="141">
        <f t="shared" si="9"/>
        <v>0</v>
      </c>
      <c r="BB15" s="141">
        <f t="shared" si="27"/>
        <v>0</v>
      </c>
      <c r="BC15" s="142">
        <f>IFERROR(VLOOKUP(BB15,'note rythmeFormat1et2'!$C$3:$D$14,2,TRUE),0)</f>
        <v>0</v>
      </c>
      <c r="BD15" s="140">
        <f t="shared" si="10"/>
        <v>0</v>
      </c>
      <c r="BE15" s="140">
        <f>IFERROR(VLOOKUP(BD15,'note nbre erreursformat1et2'!$C$2:$D$9,2,TRUE),0)</f>
        <v>10</v>
      </c>
      <c r="BF15" s="101"/>
      <c r="BG15" s="101"/>
      <c r="BH15" s="143">
        <f t="shared" si="11"/>
        <v>10</v>
      </c>
      <c r="BI15" s="144">
        <f t="shared" si="28"/>
        <v>9.5238095238095237</v>
      </c>
    </row>
    <row r="16" spans="1:61" x14ac:dyDescent="0.25">
      <c r="A16" s="107"/>
      <c r="B16" s="107"/>
      <c r="C16" s="89"/>
      <c r="D16" s="89"/>
      <c r="E16" s="105">
        <f t="shared" si="29"/>
        <v>0</v>
      </c>
      <c r="F16" s="110">
        <f t="shared" si="12"/>
        <v>0</v>
      </c>
      <c r="G16" s="90"/>
      <c r="H16" s="90"/>
      <c r="I16" s="106">
        <f t="shared" si="0"/>
        <v>0</v>
      </c>
      <c r="J16" s="112">
        <f t="shared" si="13"/>
        <v>0</v>
      </c>
      <c r="K16" s="91"/>
      <c r="L16" s="91"/>
      <c r="M16" s="115">
        <f t="shared" si="1"/>
        <v>0</v>
      </c>
      <c r="N16" s="111">
        <f t="shared" si="14"/>
        <v>0</v>
      </c>
      <c r="O16" s="92"/>
      <c r="P16" s="92"/>
      <c r="Q16" s="118">
        <f t="shared" si="2"/>
        <v>0</v>
      </c>
      <c r="R16" s="117">
        <f t="shared" si="15"/>
        <v>0</v>
      </c>
      <c r="S16" s="93"/>
      <c r="T16" s="93"/>
      <c r="U16" s="121">
        <f t="shared" si="3"/>
        <v>0</v>
      </c>
      <c r="V16" s="120">
        <f t="shared" si="16"/>
        <v>0</v>
      </c>
      <c r="W16" s="94"/>
      <c r="X16" s="94"/>
      <c r="Y16" s="124">
        <f t="shared" si="4"/>
        <v>0</v>
      </c>
      <c r="Z16" s="123">
        <f t="shared" si="17"/>
        <v>0</v>
      </c>
      <c r="AA16" s="95"/>
      <c r="AB16" s="95"/>
      <c r="AC16" s="127">
        <f t="shared" si="5"/>
        <v>0</v>
      </c>
      <c r="AD16" s="126">
        <f t="shared" si="18"/>
        <v>0</v>
      </c>
      <c r="AE16" s="96"/>
      <c r="AF16" s="96"/>
      <c r="AG16" s="127">
        <f t="shared" si="6"/>
        <v>0</v>
      </c>
      <c r="AH16" s="128">
        <f t="shared" si="19"/>
        <v>0</v>
      </c>
      <c r="AI16" s="97"/>
      <c r="AJ16" s="97"/>
      <c r="AK16" s="127">
        <f t="shared" si="7"/>
        <v>0</v>
      </c>
      <c r="AL16" s="129">
        <f t="shared" si="20"/>
        <v>0</v>
      </c>
      <c r="AM16" s="98"/>
      <c r="AN16" s="98"/>
      <c r="AO16" s="132">
        <f t="shared" si="21"/>
        <v>0</v>
      </c>
      <c r="AP16" s="131">
        <f t="shared" si="22"/>
        <v>0</v>
      </c>
      <c r="AQ16" s="99"/>
      <c r="AR16" s="99"/>
      <c r="AS16" s="135">
        <f t="shared" si="23"/>
        <v>0</v>
      </c>
      <c r="AT16" s="134">
        <f t="shared" si="24"/>
        <v>0</v>
      </c>
      <c r="AU16" s="100"/>
      <c r="AV16" s="100"/>
      <c r="AW16" s="138">
        <f t="shared" si="25"/>
        <v>0</v>
      </c>
      <c r="AX16" s="137">
        <f t="shared" si="26"/>
        <v>0</v>
      </c>
      <c r="AY16" s="139">
        <f t="shared" si="8"/>
        <v>0</v>
      </c>
      <c r="AZ16" s="140">
        <f>VLOOKUP(AY16,'note  balises cherchéesFormat12'!$B$3:$C$13,2,TRUE)</f>
        <v>0</v>
      </c>
      <c r="BA16" s="141">
        <f t="shared" si="9"/>
        <v>0</v>
      </c>
      <c r="BB16" s="141">
        <f t="shared" si="27"/>
        <v>0</v>
      </c>
      <c r="BC16" s="142">
        <f>IFERROR(VLOOKUP(BB16,'note rythmeFormat1et2'!$C$3:$D$14,2,TRUE),0)</f>
        <v>0</v>
      </c>
      <c r="BD16" s="140">
        <f t="shared" si="10"/>
        <v>0</v>
      </c>
      <c r="BE16" s="140">
        <f>IFERROR(VLOOKUP(BD16,'note nbre erreursformat1et2'!$C$2:$D$9,2,TRUE),0)</f>
        <v>10</v>
      </c>
      <c r="BF16" s="101"/>
      <c r="BG16" s="101"/>
      <c r="BH16" s="143">
        <f t="shared" si="11"/>
        <v>10</v>
      </c>
      <c r="BI16" s="144">
        <f t="shared" si="28"/>
        <v>9.5238095238095237</v>
      </c>
    </row>
    <row r="17" spans="1:61" x14ac:dyDescent="0.25">
      <c r="A17" s="107"/>
      <c r="B17" s="107"/>
      <c r="C17" s="89"/>
      <c r="D17" s="89"/>
      <c r="E17" s="105">
        <f t="shared" si="29"/>
        <v>0</v>
      </c>
      <c r="F17" s="110">
        <f t="shared" si="12"/>
        <v>0</v>
      </c>
      <c r="G17" s="90"/>
      <c r="H17" s="90"/>
      <c r="I17" s="106">
        <f t="shared" si="0"/>
        <v>0</v>
      </c>
      <c r="J17" s="112">
        <f t="shared" si="13"/>
        <v>0</v>
      </c>
      <c r="K17" s="91"/>
      <c r="L17" s="91"/>
      <c r="M17" s="115">
        <f t="shared" si="1"/>
        <v>0</v>
      </c>
      <c r="N17" s="111">
        <f t="shared" si="14"/>
        <v>0</v>
      </c>
      <c r="O17" s="92"/>
      <c r="P17" s="92"/>
      <c r="Q17" s="118">
        <f t="shared" si="2"/>
        <v>0</v>
      </c>
      <c r="R17" s="117">
        <f t="shared" si="15"/>
        <v>0</v>
      </c>
      <c r="S17" s="93"/>
      <c r="T17" s="93"/>
      <c r="U17" s="121">
        <f t="shared" si="3"/>
        <v>0</v>
      </c>
      <c r="V17" s="120">
        <f t="shared" si="16"/>
        <v>0</v>
      </c>
      <c r="W17" s="94"/>
      <c r="X17" s="94"/>
      <c r="Y17" s="124">
        <f t="shared" si="4"/>
        <v>0</v>
      </c>
      <c r="Z17" s="123">
        <f t="shared" si="17"/>
        <v>0</v>
      </c>
      <c r="AA17" s="95"/>
      <c r="AB17" s="95"/>
      <c r="AC17" s="127">
        <f t="shared" si="5"/>
        <v>0</v>
      </c>
      <c r="AD17" s="126">
        <f t="shared" si="18"/>
        <v>0</v>
      </c>
      <c r="AE17" s="96"/>
      <c r="AF17" s="96"/>
      <c r="AG17" s="127">
        <f t="shared" si="6"/>
        <v>0</v>
      </c>
      <c r="AH17" s="128">
        <f t="shared" si="19"/>
        <v>0</v>
      </c>
      <c r="AI17" s="97"/>
      <c r="AJ17" s="97"/>
      <c r="AK17" s="127">
        <f t="shared" si="7"/>
        <v>0</v>
      </c>
      <c r="AL17" s="129">
        <f t="shared" si="20"/>
        <v>0</v>
      </c>
      <c r="AM17" s="98"/>
      <c r="AN17" s="98"/>
      <c r="AO17" s="132">
        <f t="shared" si="21"/>
        <v>0</v>
      </c>
      <c r="AP17" s="131">
        <f t="shared" si="22"/>
        <v>0</v>
      </c>
      <c r="AQ17" s="99"/>
      <c r="AR17" s="99"/>
      <c r="AS17" s="135">
        <f t="shared" si="23"/>
        <v>0</v>
      </c>
      <c r="AT17" s="134">
        <f t="shared" si="24"/>
        <v>0</v>
      </c>
      <c r="AU17" s="100"/>
      <c r="AV17" s="100"/>
      <c r="AW17" s="138">
        <f t="shared" si="25"/>
        <v>0</v>
      </c>
      <c r="AX17" s="137">
        <f t="shared" si="26"/>
        <v>0</v>
      </c>
      <c r="AY17" s="139">
        <f t="shared" si="8"/>
        <v>0</v>
      </c>
      <c r="AZ17" s="140">
        <f>VLOOKUP(AY17,'note  balises cherchéesFormat12'!$B$3:$C$13,2,TRUE)</f>
        <v>0</v>
      </c>
      <c r="BA17" s="141">
        <f t="shared" si="9"/>
        <v>0</v>
      </c>
      <c r="BB17" s="141">
        <f t="shared" si="27"/>
        <v>0</v>
      </c>
      <c r="BC17" s="142">
        <f>IFERROR(VLOOKUP(BB17,'note rythmeFormat1et2'!$C$3:$D$14,2,TRUE),0)</f>
        <v>0</v>
      </c>
      <c r="BD17" s="140">
        <f t="shared" si="10"/>
        <v>0</v>
      </c>
      <c r="BE17" s="140">
        <f>IFERROR(VLOOKUP(BD17,'note nbre erreursformat1et2'!$C$2:$D$9,2,TRUE),0)</f>
        <v>10</v>
      </c>
      <c r="BF17" s="101"/>
      <c r="BG17" s="101"/>
      <c r="BH17" s="143">
        <f t="shared" si="11"/>
        <v>10</v>
      </c>
      <c r="BI17" s="144">
        <f t="shared" si="28"/>
        <v>9.5238095238095237</v>
      </c>
    </row>
    <row r="18" spans="1:61" x14ac:dyDescent="0.25">
      <c r="A18" s="107"/>
      <c r="B18" s="107"/>
      <c r="C18" s="89"/>
      <c r="D18" s="89"/>
      <c r="E18" s="105">
        <f t="shared" si="29"/>
        <v>0</v>
      </c>
      <c r="F18" s="110">
        <f t="shared" si="12"/>
        <v>0</v>
      </c>
      <c r="G18" s="90"/>
      <c r="H18" s="90"/>
      <c r="I18" s="106">
        <f>TIME(0,H18/100,MOD(H18,100))</f>
        <v>0</v>
      </c>
      <c r="J18" s="112">
        <f t="shared" si="13"/>
        <v>0</v>
      </c>
      <c r="K18" s="91"/>
      <c r="L18" s="91"/>
      <c r="M18" s="115">
        <f t="shared" si="1"/>
        <v>0</v>
      </c>
      <c r="N18" s="111">
        <f t="shared" si="14"/>
        <v>0</v>
      </c>
      <c r="O18" s="92"/>
      <c r="P18" s="92"/>
      <c r="Q18" s="118">
        <f t="shared" si="2"/>
        <v>0</v>
      </c>
      <c r="R18" s="117">
        <f t="shared" si="15"/>
        <v>0</v>
      </c>
      <c r="S18" s="93"/>
      <c r="T18" s="93"/>
      <c r="U18" s="121">
        <f t="shared" si="3"/>
        <v>0</v>
      </c>
      <c r="V18" s="120">
        <f t="shared" si="16"/>
        <v>0</v>
      </c>
      <c r="W18" s="94"/>
      <c r="X18" s="94"/>
      <c r="Y18" s="124">
        <f t="shared" si="4"/>
        <v>0</v>
      </c>
      <c r="Z18" s="123">
        <f t="shared" si="17"/>
        <v>0</v>
      </c>
      <c r="AA18" s="95"/>
      <c r="AB18" s="95"/>
      <c r="AC18" s="127">
        <f t="shared" si="5"/>
        <v>0</v>
      </c>
      <c r="AD18" s="126">
        <f t="shared" si="18"/>
        <v>0</v>
      </c>
      <c r="AE18" s="96"/>
      <c r="AF18" s="96"/>
      <c r="AG18" s="127">
        <f t="shared" si="6"/>
        <v>0</v>
      </c>
      <c r="AH18" s="128">
        <f t="shared" si="19"/>
        <v>0</v>
      </c>
      <c r="AI18" s="97"/>
      <c r="AJ18" s="97"/>
      <c r="AK18" s="127">
        <f t="shared" si="7"/>
        <v>0</v>
      </c>
      <c r="AL18" s="129">
        <f t="shared" si="20"/>
        <v>0</v>
      </c>
      <c r="AM18" s="98"/>
      <c r="AN18" s="98"/>
      <c r="AO18" s="132">
        <f t="shared" si="21"/>
        <v>0</v>
      </c>
      <c r="AP18" s="131">
        <f t="shared" si="22"/>
        <v>0</v>
      </c>
      <c r="AQ18" s="99"/>
      <c r="AR18" s="99"/>
      <c r="AS18" s="135">
        <f t="shared" si="23"/>
        <v>0</v>
      </c>
      <c r="AT18" s="134">
        <f t="shared" si="24"/>
        <v>0</v>
      </c>
      <c r="AU18" s="100"/>
      <c r="AV18" s="100"/>
      <c r="AW18" s="138">
        <f t="shared" si="25"/>
        <v>0</v>
      </c>
      <c r="AX18" s="137">
        <f t="shared" si="26"/>
        <v>0</v>
      </c>
      <c r="AY18" s="139">
        <f t="shared" si="8"/>
        <v>0</v>
      </c>
      <c r="AZ18" s="140">
        <f>VLOOKUP(AY18,'note  balises cherchéesFormat12'!$B$3:$C$13,2,TRUE)</f>
        <v>0</v>
      </c>
      <c r="BA18" s="141">
        <f t="shared" si="9"/>
        <v>0</v>
      </c>
      <c r="BB18" s="141">
        <f t="shared" si="27"/>
        <v>0</v>
      </c>
      <c r="BC18" s="142">
        <f>IFERROR(VLOOKUP(BB18,'note rythmeFormat1et2'!$C$3:$D$14,2,TRUE),0)</f>
        <v>0</v>
      </c>
      <c r="BD18" s="140">
        <f t="shared" si="10"/>
        <v>0</v>
      </c>
      <c r="BE18" s="140">
        <f>IFERROR(VLOOKUP(BD18,'note nbre erreursformat1et2'!$C$2:$D$9,2,TRUE),0)</f>
        <v>10</v>
      </c>
      <c r="BF18" s="101"/>
      <c r="BG18" s="101"/>
      <c r="BH18" s="143">
        <f t="shared" si="11"/>
        <v>10</v>
      </c>
      <c r="BI18" s="144">
        <f t="shared" si="28"/>
        <v>9.5238095238095237</v>
      </c>
    </row>
    <row r="19" spans="1:61" x14ac:dyDescent="0.25">
      <c r="A19" s="107"/>
      <c r="B19" s="107"/>
      <c r="C19" s="89"/>
      <c r="D19" s="89"/>
      <c r="E19" s="105">
        <f t="shared" si="29"/>
        <v>0</v>
      </c>
      <c r="F19" s="110">
        <f t="shared" si="12"/>
        <v>0</v>
      </c>
      <c r="G19" s="90"/>
      <c r="H19" s="90"/>
      <c r="I19" s="106">
        <f t="shared" si="0"/>
        <v>0</v>
      </c>
      <c r="J19" s="112">
        <f t="shared" si="13"/>
        <v>0</v>
      </c>
      <c r="K19" s="91"/>
      <c r="L19" s="91"/>
      <c r="M19" s="115">
        <f t="shared" si="1"/>
        <v>0</v>
      </c>
      <c r="N19" s="111">
        <f t="shared" si="14"/>
        <v>0</v>
      </c>
      <c r="O19" s="92"/>
      <c r="P19" s="92"/>
      <c r="Q19" s="118">
        <f t="shared" si="2"/>
        <v>0</v>
      </c>
      <c r="R19" s="117">
        <f t="shared" si="15"/>
        <v>0</v>
      </c>
      <c r="S19" s="93"/>
      <c r="T19" s="93"/>
      <c r="U19" s="121">
        <f t="shared" si="3"/>
        <v>0</v>
      </c>
      <c r="V19" s="120">
        <f t="shared" si="16"/>
        <v>0</v>
      </c>
      <c r="W19" s="94"/>
      <c r="X19" s="94"/>
      <c r="Y19" s="124">
        <f t="shared" si="4"/>
        <v>0</v>
      </c>
      <c r="Z19" s="123">
        <f t="shared" si="17"/>
        <v>0</v>
      </c>
      <c r="AA19" s="95"/>
      <c r="AB19" s="95"/>
      <c r="AC19" s="127">
        <f t="shared" si="5"/>
        <v>0</v>
      </c>
      <c r="AD19" s="126">
        <f t="shared" si="18"/>
        <v>0</v>
      </c>
      <c r="AE19" s="96"/>
      <c r="AF19" s="96"/>
      <c r="AG19" s="127">
        <f t="shared" si="6"/>
        <v>0</v>
      </c>
      <c r="AH19" s="128">
        <f t="shared" si="19"/>
        <v>0</v>
      </c>
      <c r="AI19" s="97"/>
      <c r="AJ19" s="97"/>
      <c r="AK19" s="127">
        <f t="shared" si="7"/>
        <v>0</v>
      </c>
      <c r="AL19" s="129">
        <f t="shared" si="20"/>
        <v>0</v>
      </c>
      <c r="AM19" s="98"/>
      <c r="AN19" s="98"/>
      <c r="AO19" s="132">
        <f t="shared" si="21"/>
        <v>0</v>
      </c>
      <c r="AP19" s="131">
        <f t="shared" si="22"/>
        <v>0</v>
      </c>
      <c r="AQ19" s="99"/>
      <c r="AR19" s="99"/>
      <c r="AS19" s="135">
        <f t="shared" si="23"/>
        <v>0</v>
      </c>
      <c r="AT19" s="134">
        <f t="shared" si="24"/>
        <v>0</v>
      </c>
      <c r="AU19" s="100"/>
      <c r="AV19" s="100"/>
      <c r="AW19" s="138">
        <f t="shared" si="25"/>
        <v>0</v>
      </c>
      <c r="AX19" s="137">
        <f t="shared" si="26"/>
        <v>0</v>
      </c>
      <c r="AY19" s="139">
        <f t="shared" si="8"/>
        <v>0</v>
      </c>
      <c r="AZ19" s="140">
        <f>VLOOKUP(AY19,'note  balises cherchéesFormat12'!$B$3:$C$13,2,TRUE)</f>
        <v>0</v>
      </c>
      <c r="BA19" s="141">
        <f t="shared" si="9"/>
        <v>0</v>
      </c>
      <c r="BB19" s="141">
        <f t="shared" si="27"/>
        <v>0</v>
      </c>
      <c r="BC19" s="142">
        <f>IFERROR(VLOOKUP(BB19,'note rythmeFormat1et2'!$C$3:$D$14,2,TRUE),0)</f>
        <v>0</v>
      </c>
      <c r="BD19" s="140">
        <f t="shared" si="10"/>
        <v>0</v>
      </c>
      <c r="BE19" s="140">
        <f>IFERROR(VLOOKUP(BD19,'note nbre erreursformat1et2'!$C$2:$D$9,2,TRUE),0)</f>
        <v>10</v>
      </c>
      <c r="BF19" s="101"/>
      <c r="BG19" s="101"/>
      <c r="BH19" s="143">
        <f t="shared" si="11"/>
        <v>10</v>
      </c>
      <c r="BI19" s="144">
        <f t="shared" si="28"/>
        <v>9.5238095238095237</v>
      </c>
    </row>
    <row r="20" spans="1:61" x14ac:dyDescent="0.25">
      <c r="A20" s="107"/>
      <c r="B20" s="107"/>
      <c r="C20" s="89"/>
      <c r="D20" s="89"/>
      <c r="E20" s="105">
        <f t="shared" si="29"/>
        <v>0</v>
      </c>
      <c r="F20" s="110">
        <f t="shared" si="12"/>
        <v>0</v>
      </c>
      <c r="G20" s="90"/>
      <c r="H20" s="90"/>
      <c r="I20" s="106">
        <f t="shared" si="0"/>
        <v>0</v>
      </c>
      <c r="J20" s="112">
        <f t="shared" si="13"/>
        <v>0</v>
      </c>
      <c r="K20" s="91"/>
      <c r="L20" s="91"/>
      <c r="M20" s="115">
        <f t="shared" si="1"/>
        <v>0</v>
      </c>
      <c r="N20" s="111">
        <f t="shared" si="14"/>
        <v>0</v>
      </c>
      <c r="O20" s="92"/>
      <c r="P20" s="92"/>
      <c r="Q20" s="118">
        <f t="shared" si="2"/>
        <v>0</v>
      </c>
      <c r="R20" s="117">
        <f t="shared" si="15"/>
        <v>0</v>
      </c>
      <c r="S20" s="93"/>
      <c r="T20" s="93"/>
      <c r="U20" s="121">
        <f t="shared" si="3"/>
        <v>0</v>
      </c>
      <c r="V20" s="120">
        <f t="shared" si="16"/>
        <v>0</v>
      </c>
      <c r="W20" s="94"/>
      <c r="X20" s="94"/>
      <c r="Y20" s="124">
        <f t="shared" si="4"/>
        <v>0</v>
      </c>
      <c r="Z20" s="123">
        <f t="shared" si="17"/>
        <v>0</v>
      </c>
      <c r="AA20" s="95"/>
      <c r="AB20" s="95"/>
      <c r="AC20" s="127">
        <f t="shared" si="5"/>
        <v>0</v>
      </c>
      <c r="AD20" s="126">
        <f t="shared" si="18"/>
        <v>0</v>
      </c>
      <c r="AE20" s="96"/>
      <c r="AF20" s="96"/>
      <c r="AG20" s="127">
        <f t="shared" si="6"/>
        <v>0</v>
      </c>
      <c r="AH20" s="128">
        <f t="shared" si="19"/>
        <v>0</v>
      </c>
      <c r="AI20" s="97"/>
      <c r="AJ20" s="97"/>
      <c r="AK20" s="127">
        <f t="shared" si="7"/>
        <v>0</v>
      </c>
      <c r="AL20" s="129">
        <f t="shared" si="20"/>
        <v>0</v>
      </c>
      <c r="AM20" s="98"/>
      <c r="AN20" s="98"/>
      <c r="AO20" s="132">
        <f t="shared" si="21"/>
        <v>0</v>
      </c>
      <c r="AP20" s="131">
        <f t="shared" si="22"/>
        <v>0</v>
      </c>
      <c r="AQ20" s="99"/>
      <c r="AR20" s="99"/>
      <c r="AS20" s="135">
        <f t="shared" si="23"/>
        <v>0</v>
      </c>
      <c r="AT20" s="134">
        <f t="shared" si="24"/>
        <v>0</v>
      </c>
      <c r="AU20" s="100"/>
      <c r="AV20" s="100"/>
      <c r="AW20" s="138">
        <f t="shared" si="25"/>
        <v>0</v>
      </c>
      <c r="AX20" s="137">
        <f t="shared" si="26"/>
        <v>0</v>
      </c>
      <c r="AY20" s="139">
        <f t="shared" si="8"/>
        <v>0</v>
      </c>
      <c r="AZ20" s="140">
        <f>VLOOKUP(AY20,'note  balises cherchéesFormat12'!$B$3:$C$13,2,TRUE)</f>
        <v>0</v>
      </c>
      <c r="BA20" s="141">
        <f t="shared" si="9"/>
        <v>0</v>
      </c>
      <c r="BB20" s="141">
        <f t="shared" si="27"/>
        <v>0</v>
      </c>
      <c r="BC20" s="142">
        <f>IFERROR(VLOOKUP(BB20,'note rythmeFormat1et2'!$C$3:$D$14,2,TRUE),0)</f>
        <v>0</v>
      </c>
      <c r="BD20" s="140">
        <f t="shared" si="10"/>
        <v>0</v>
      </c>
      <c r="BE20" s="140">
        <f>IFERROR(VLOOKUP(BD20,'note nbre erreursformat1et2'!$C$2:$D$9,2,TRUE),0)</f>
        <v>10</v>
      </c>
      <c r="BF20" s="101"/>
      <c r="BG20" s="101"/>
      <c r="BH20" s="143">
        <f t="shared" si="11"/>
        <v>10</v>
      </c>
      <c r="BI20" s="144">
        <f t="shared" si="28"/>
        <v>9.5238095238095237</v>
      </c>
    </row>
    <row r="21" spans="1:61" x14ac:dyDescent="0.25">
      <c r="A21" s="107"/>
      <c r="B21" s="107"/>
      <c r="C21" s="89"/>
      <c r="D21" s="89"/>
      <c r="E21" s="105">
        <f t="shared" si="29"/>
        <v>0</v>
      </c>
      <c r="F21" s="110">
        <f t="shared" si="12"/>
        <v>0</v>
      </c>
      <c r="G21" s="90"/>
      <c r="H21" s="90"/>
      <c r="I21" s="106">
        <f t="shared" si="0"/>
        <v>0</v>
      </c>
      <c r="J21" s="112">
        <f t="shared" si="13"/>
        <v>0</v>
      </c>
      <c r="K21" s="91"/>
      <c r="L21" s="91"/>
      <c r="M21" s="115">
        <f t="shared" si="1"/>
        <v>0</v>
      </c>
      <c r="N21" s="111">
        <f t="shared" si="14"/>
        <v>0</v>
      </c>
      <c r="O21" s="92"/>
      <c r="P21" s="92"/>
      <c r="Q21" s="118">
        <f t="shared" si="2"/>
        <v>0</v>
      </c>
      <c r="R21" s="117">
        <f t="shared" si="15"/>
        <v>0</v>
      </c>
      <c r="S21" s="93"/>
      <c r="T21" s="93"/>
      <c r="U21" s="121">
        <f t="shared" si="3"/>
        <v>0</v>
      </c>
      <c r="V21" s="120">
        <f t="shared" si="16"/>
        <v>0</v>
      </c>
      <c r="W21" s="94"/>
      <c r="X21" s="94"/>
      <c r="Y21" s="124">
        <f t="shared" si="4"/>
        <v>0</v>
      </c>
      <c r="Z21" s="123">
        <f t="shared" si="17"/>
        <v>0</v>
      </c>
      <c r="AA21" s="95"/>
      <c r="AB21" s="95"/>
      <c r="AC21" s="127">
        <f t="shared" si="5"/>
        <v>0</v>
      </c>
      <c r="AD21" s="126">
        <f t="shared" si="18"/>
        <v>0</v>
      </c>
      <c r="AE21" s="96"/>
      <c r="AF21" s="96"/>
      <c r="AG21" s="127">
        <f t="shared" si="6"/>
        <v>0</v>
      </c>
      <c r="AH21" s="128">
        <f t="shared" si="19"/>
        <v>0</v>
      </c>
      <c r="AI21" s="97"/>
      <c r="AJ21" s="97"/>
      <c r="AK21" s="127">
        <f t="shared" si="7"/>
        <v>0</v>
      </c>
      <c r="AL21" s="129">
        <f t="shared" si="20"/>
        <v>0</v>
      </c>
      <c r="AM21" s="98"/>
      <c r="AN21" s="98"/>
      <c r="AO21" s="132">
        <f t="shared" si="21"/>
        <v>0</v>
      </c>
      <c r="AP21" s="131">
        <f t="shared" si="22"/>
        <v>0</v>
      </c>
      <c r="AQ21" s="99"/>
      <c r="AR21" s="99"/>
      <c r="AS21" s="135">
        <f t="shared" si="23"/>
        <v>0</v>
      </c>
      <c r="AT21" s="134">
        <f t="shared" si="24"/>
        <v>0</v>
      </c>
      <c r="AU21" s="100"/>
      <c r="AV21" s="100"/>
      <c r="AW21" s="138">
        <f t="shared" si="25"/>
        <v>0</v>
      </c>
      <c r="AX21" s="137">
        <f t="shared" si="26"/>
        <v>0</v>
      </c>
      <c r="AY21" s="139">
        <f t="shared" si="8"/>
        <v>0</v>
      </c>
      <c r="AZ21" s="140">
        <f>VLOOKUP(AY21,'note  balises cherchéesFormat12'!$B$3:$C$13,2,TRUE)</f>
        <v>0</v>
      </c>
      <c r="BA21" s="141">
        <f t="shared" si="9"/>
        <v>0</v>
      </c>
      <c r="BB21" s="141">
        <f t="shared" si="27"/>
        <v>0</v>
      </c>
      <c r="BC21" s="142">
        <f>IFERROR(VLOOKUP(BB21,'note rythmeFormat1et2'!$C$3:$D$14,2,TRUE),0)</f>
        <v>0</v>
      </c>
      <c r="BD21" s="140">
        <f t="shared" si="10"/>
        <v>0</v>
      </c>
      <c r="BE21" s="140">
        <f>IFERROR(VLOOKUP(BD21,'note nbre erreursformat1et2'!$C$2:$D$9,2,TRUE),0)</f>
        <v>10</v>
      </c>
      <c r="BF21" s="101"/>
      <c r="BG21" s="101"/>
      <c r="BH21" s="143">
        <f t="shared" si="11"/>
        <v>10</v>
      </c>
      <c r="BI21" s="144">
        <f t="shared" si="28"/>
        <v>9.5238095238095237</v>
      </c>
    </row>
    <row r="22" spans="1:61" x14ac:dyDescent="0.25">
      <c r="A22" s="107"/>
      <c r="B22" s="107"/>
      <c r="C22" s="89"/>
      <c r="D22" s="89"/>
      <c r="E22" s="105">
        <f t="shared" si="29"/>
        <v>0</v>
      </c>
      <c r="F22" s="110">
        <f t="shared" si="12"/>
        <v>0</v>
      </c>
      <c r="G22" s="90"/>
      <c r="H22" s="90"/>
      <c r="I22" s="106">
        <f t="shared" si="0"/>
        <v>0</v>
      </c>
      <c r="J22" s="112">
        <f t="shared" si="13"/>
        <v>0</v>
      </c>
      <c r="K22" s="91"/>
      <c r="L22" s="91"/>
      <c r="M22" s="115">
        <f t="shared" si="1"/>
        <v>0</v>
      </c>
      <c r="N22" s="111">
        <f t="shared" si="14"/>
        <v>0</v>
      </c>
      <c r="O22" s="92"/>
      <c r="P22" s="92"/>
      <c r="Q22" s="118">
        <f t="shared" si="2"/>
        <v>0</v>
      </c>
      <c r="R22" s="117">
        <f t="shared" si="15"/>
        <v>0</v>
      </c>
      <c r="S22" s="93"/>
      <c r="T22" s="93"/>
      <c r="U22" s="121">
        <f t="shared" si="3"/>
        <v>0</v>
      </c>
      <c r="V22" s="120">
        <f t="shared" si="16"/>
        <v>0</v>
      </c>
      <c r="W22" s="94"/>
      <c r="X22" s="94"/>
      <c r="Y22" s="124">
        <f t="shared" si="4"/>
        <v>0</v>
      </c>
      <c r="Z22" s="123">
        <f t="shared" si="17"/>
        <v>0</v>
      </c>
      <c r="AA22" s="95"/>
      <c r="AB22" s="95"/>
      <c r="AC22" s="127">
        <f t="shared" si="5"/>
        <v>0</v>
      </c>
      <c r="AD22" s="126">
        <f t="shared" si="18"/>
        <v>0</v>
      </c>
      <c r="AE22" s="96"/>
      <c r="AF22" s="96"/>
      <c r="AG22" s="127">
        <f t="shared" si="6"/>
        <v>0</v>
      </c>
      <c r="AH22" s="128">
        <f t="shared" si="19"/>
        <v>0</v>
      </c>
      <c r="AI22" s="97"/>
      <c r="AJ22" s="97"/>
      <c r="AK22" s="127">
        <f t="shared" si="7"/>
        <v>0</v>
      </c>
      <c r="AL22" s="129">
        <f t="shared" si="20"/>
        <v>0</v>
      </c>
      <c r="AM22" s="98"/>
      <c r="AN22" s="98"/>
      <c r="AO22" s="132">
        <f t="shared" si="21"/>
        <v>0</v>
      </c>
      <c r="AP22" s="131">
        <f t="shared" si="22"/>
        <v>0</v>
      </c>
      <c r="AQ22" s="99"/>
      <c r="AR22" s="99"/>
      <c r="AS22" s="135">
        <f t="shared" si="23"/>
        <v>0</v>
      </c>
      <c r="AT22" s="134">
        <f t="shared" si="24"/>
        <v>0</v>
      </c>
      <c r="AU22" s="100"/>
      <c r="AV22" s="100"/>
      <c r="AW22" s="138">
        <f t="shared" si="25"/>
        <v>0</v>
      </c>
      <c r="AX22" s="137">
        <f t="shared" si="26"/>
        <v>0</v>
      </c>
      <c r="AY22" s="139">
        <f t="shared" si="8"/>
        <v>0</v>
      </c>
      <c r="AZ22" s="140">
        <f>VLOOKUP(AY22,'note  balises cherchéesFormat12'!$B$3:$C$13,2,TRUE)</f>
        <v>0</v>
      </c>
      <c r="BA22" s="141">
        <f t="shared" si="9"/>
        <v>0</v>
      </c>
      <c r="BB22" s="141">
        <f t="shared" si="27"/>
        <v>0</v>
      </c>
      <c r="BC22" s="142">
        <f>IFERROR(VLOOKUP(BB22,'note rythmeFormat1et2'!$C$3:$D$14,2,TRUE),0)</f>
        <v>0</v>
      </c>
      <c r="BD22" s="140">
        <f t="shared" si="10"/>
        <v>0</v>
      </c>
      <c r="BE22" s="140">
        <f>IFERROR(VLOOKUP(BD22,'note nbre erreursformat1et2'!$C$2:$D$9,2,TRUE),0)</f>
        <v>10</v>
      </c>
      <c r="BF22" s="101"/>
      <c r="BG22" s="101"/>
      <c r="BH22" s="143">
        <f t="shared" si="11"/>
        <v>10</v>
      </c>
      <c r="BI22" s="144">
        <f t="shared" si="28"/>
        <v>9.5238095238095237</v>
      </c>
    </row>
    <row r="23" spans="1:61" x14ac:dyDescent="0.25">
      <c r="A23" s="107"/>
      <c r="B23" s="107"/>
      <c r="C23" s="89"/>
      <c r="D23" s="89"/>
      <c r="E23" s="105">
        <f t="shared" si="29"/>
        <v>0</v>
      </c>
      <c r="F23" s="110">
        <f t="shared" si="12"/>
        <v>0</v>
      </c>
      <c r="G23" s="90"/>
      <c r="H23" s="90"/>
      <c r="I23" s="106">
        <f t="shared" si="0"/>
        <v>0</v>
      </c>
      <c r="J23" s="112">
        <f t="shared" si="13"/>
        <v>0</v>
      </c>
      <c r="K23" s="91"/>
      <c r="L23" s="91"/>
      <c r="M23" s="115">
        <f t="shared" si="1"/>
        <v>0</v>
      </c>
      <c r="N23" s="111">
        <f t="shared" si="14"/>
        <v>0</v>
      </c>
      <c r="O23" s="92"/>
      <c r="P23" s="92"/>
      <c r="Q23" s="118">
        <f t="shared" si="2"/>
        <v>0</v>
      </c>
      <c r="R23" s="117">
        <f t="shared" si="15"/>
        <v>0</v>
      </c>
      <c r="S23" s="93"/>
      <c r="T23" s="93"/>
      <c r="U23" s="121">
        <f t="shared" si="3"/>
        <v>0</v>
      </c>
      <c r="V23" s="120">
        <f t="shared" si="16"/>
        <v>0</v>
      </c>
      <c r="W23" s="94"/>
      <c r="X23" s="94"/>
      <c r="Y23" s="124">
        <f t="shared" si="4"/>
        <v>0</v>
      </c>
      <c r="Z23" s="123">
        <f t="shared" si="17"/>
        <v>0</v>
      </c>
      <c r="AA23" s="95"/>
      <c r="AB23" s="95"/>
      <c r="AC23" s="127">
        <f t="shared" si="5"/>
        <v>0</v>
      </c>
      <c r="AD23" s="126">
        <f t="shared" si="18"/>
        <v>0</v>
      </c>
      <c r="AE23" s="96"/>
      <c r="AF23" s="96"/>
      <c r="AG23" s="127">
        <f t="shared" si="6"/>
        <v>0</v>
      </c>
      <c r="AH23" s="128">
        <f t="shared" si="19"/>
        <v>0</v>
      </c>
      <c r="AI23" s="97"/>
      <c r="AJ23" s="97"/>
      <c r="AK23" s="127">
        <f t="shared" si="7"/>
        <v>0</v>
      </c>
      <c r="AL23" s="129">
        <f t="shared" si="20"/>
        <v>0</v>
      </c>
      <c r="AM23" s="98"/>
      <c r="AN23" s="98"/>
      <c r="AO23" s="132">
        <f t="shared" si="21"/>
        <v>0</v>
      </c>
      <c r="AP23" s="131">
        <f t="shared" si="22"/>
        <v>0</v>
      </c>
      <c r="AQ23" s="99"/>
      <c r="AR23" s="99"/>
      <c r="AS23" s="135">
        <f t="shared" si="23"/>
        <v>0</v>
      </c>
      <c r="AT23" s="134">
        <f t="shared" si="24"/>
        <v>0</v>
      </c>
      <c r="AU23" s="100"/>
      <c r="AV23" s="100"/>
      <c r="AW23" s="138">
        <f t="shared" si="25"/>
        <v>0</v>
      </c>
      <c r="AX23" s="137">
        <f t="shared" si="26"/>
        <v>0</v>
      </c>
      <c r="AY23" s="139">
        <f t="shared" si="8"/>
        <v>0</v>
      </c>
      <c r="AZ23" s="140">
        <f>VLOOKUP(AY23,'note  balises cherchéesFormat12'!$B$3:$C$13,2,TRUE)</f>
        <v>0</v>
      </c>
      <c r="BA23" s="141">
        <f t="shared" si="9"/>
        <v>0</v>
      </c>
      <c r="BB23" s="141">
        <f t="shared" si="27"/>
        <v>0</v>
      </c>
      <c r="BC23" s="142">
        <f>IFERROR(VLOOKUP(BB23,'note rythmeFormat1et2'!$C$3:$D$14,2,TRUE),0)</f>
        <v>0</v>
      </c>
      <c r="BD23" s="140">
        <f t="shared" si="10"/>
        <v>0</v>
      </c>
      <c r="BE23" s="140">
        <f>IFERROR(VLOOKUP(BD23,'note nbre erreursformat1et2'!$C$2:$D$9,2,TRUE),0)</f>
        <v>10</v>
      </c>
      <c r="BF23" s="101"/>
      <c r="BG23" s="101"/>
      <c r="BH23" s="143">
        <f t="shared" si="11"/>
        <v>10</v>
      </c>
      <c r="BI23" s="144">
        <f t="shared" si="28"/>
        <v>9.5238095238095237</v>
      </c>
    </row>
    <row r="24" spans="1:61" x14ac:dyDescent="0.25">
      <c r="A24" s="107"/>
      <c r="B24" s="107"/>
      <c r="C24" s="89"/>
      <c r="D24" s="89"/>
      <c r="E24" s="105">
        <f t="shared" si="29"/>
        <v>0</v>
      </c>
      <c r="F24" s="110">
        <f t="shared" si="12"/>
        <v>0</v>
      </c>
      <c r="G24" s="90"/>
      <c r="H24" s="90"/>
      <c r="I24" s="106">
        <f t="shared" si="0"/>
        <v>0</v>
      </c>
      <c r="J24" s="112">
        <f t="shared" si="13"/>
        <v>0</v>
      </c>
      <c r="K24" s="91"/>
      <c r="L24" s="91"/>
      <c r="M24" s="115">
        <f t="shared" si="1"/>
        <v>0</v>
      </c>
      <c r="N24" s="111">
        <f t="shared" si="14"/>
        <v>0</v>
      </c>
      <c r="O24" s="92"/>
      <c r="P24" s="92"/>
      <c r="Q24" s="118">
        <f t="shared" si="2"/>
        <v>0</v>
      </c>
      <c r="R24" s="117">
        <f t="shared" si="15"/>
        <v>0</v>
      </c>
      <c r="S24" s="93"/>
      <c r="T24" s="93"/>
      <c r="U24" s="121">
        <f t="shared" si="3"/>
        <v>0</v>
      </c>
      <c r="V24" s="120">
        <f t="shared" si="16"/>
        <v>0</v>
      </c>
      <c r="W24" s="94"/>
      <c r="X24" s="94"/>
      <c r="Y24" s="124">
        <f t="shared" si="4"/>
        <v>0</v>
      </c>
      <c r="Z24" s="123">
        <f t="shared" si="17"/>
        <v>0</v>
      </c>
      <c r="AA24" s="95"/>
      <c r="AB24" s="95"/>
      <c r="AC24" s="127">
        <f t="shared" si="5"/>
        <v>0</v>
      </c>
      <c r="AD24" s="126">
        <f t="shared" si="18"/>
        <v>0</v>
      </c>
      <c r="AE24" s="96"/>
      <c r="AF24" s="96"/>
      <c r="AG24" s="127">
        <f t="shared" si="6"/>
        <v>0</v>
      </c>
      <c r="AH24" s="128">
        <f t="shared" si="19"/>
        <v>0</v>
      </c>
      <c r="AI24" s="97"/>
      <c r="AJ24" s="97"/>
      <c r="AK24" s="127">
        <f t="shared" si="7"/>
        <v>0</v>
      </c>
      <c r="AL24" s="129">
        <f t="shared" si="20"/>
        <v>0</v>
      </c>
      <c r="AM24" s="98"/>
      <c r="AN24" s="98"/>
      <c r="AO24" s="132">
        <f t="shared" si="21"/>
        <v>0</v>
      </c>
      <c r="AP24" s="131">
        <f t="shared" si="22"/>
        <v>0</v>
      </c>
      <c r="AQ24" s="99"/>
      <c r="AR24" s="99"/>
      <c r="AS24" s="135">
        <f t="shared" si="23"/>
        <v>0</v>
      </c>
      <c r="AT24" s="134">
        <f t="shared" si="24"/>
        <v>0</v>
      </c>
      <c r="AU24" s="100"/>
      <c r="AV24" s="100"/>
      <c r="AW24" s="138">
        <f t="shared" si="25"/>
        <v>0</v>
      </c>
      <c r="AX24" s="137">
        <f t="shared" si="26"/>
        <v>0</v>
      </c>
      <c r="AY24" s="139">
        <f t="shared" si="8"/>
        <v>0</v>
      </c>
      <c r="AZ24" s="140">
        <f>VLOOKUP(AY24,'note  balises cherchéesFormat12'!$B$3:$C$13,2,TRUE)</f>
        <v>0</v>
      </c>
      <c r="BA24" s="141">
        <f t="shared" si="9"/>
        <v>0</v>
      </c>
      <c r="BB24" s="141">
        <f t="shared" si="27"/>
        <v>0</v>
      </c>
      <c r="BC24" s="142">
        <f>IFERROR(VLOOKUP(BB24,'note rythmeFormat1et2'!$C$3:$D$14,2,TRUE),0)</f>
        <v>0</v>
      </c>
      <c r="BD24" s="140">
        <f t="shared" si="10"/>
        <v>0</v>
      </c>
      <c r="BE24" s="140">
        <f>IFERROR(VLOOKUP(BD24,'note nbre erreursformat1et2'!$C$2:$D$9,2,TRUE),0)</f>
        <v>10</v>
      </c>
      <c r="BF24" s="101"/>
      <c r="BG24" s="101"/>
      <c r="BH24" s="143">
        <f t="shared" si="11"/>
        <v>10</v>
      </c>
      <c r="BI24" s="144">
        <f t="shared" si="28"/>
        <v>9.5238095238095237</v>
      </c>
    </row>
    <row r="25" spans="1:61" x14ac:dyDescent="0.25">
      <c r="A25" s="107"/>
      <c r="B25" s="107"/>
      <c r="C25" s="89"/>
      <c r="D25" s="89"/>
      <c r="E25" s="105">
        <f t="shared" si="29"/>
        <v>0</v>
      </c>
      <c r="F25" s="110">
        <f t="shared" si="12"/>
        <v>0</v>
      </c>
      <c r="G25" s="90"/>
      <c r="H25" s="90"/>
      <c r="I25" s="106">
        <f t="shared" si="0"/>
        <v>0</v>
      </c>
      <c r="J25" s="112">
        <f t="shared" si="13"/>
        <v>0</v>
      </c>
      <c r="K25" s="91"/>
      <c r="L25" s="91"/>
      <c r="M25" s="115">
        <f t="shared" si="1"/>
        <v>0</v>
      </c>
      <c r="N25" s="111">
        <f t="shared" si="14"/>
        <v>0</v>
      </c>
      <c r="O25" s="92"/>
      <c r="P25" s="92"/>
      <c r="Q25" s="118">
        <f t="shared" si="2"/>
        <v>0</v>
      </c>
      <c r="R25" s="117">
        <f t="shared" si="15"/>
        <v>0</v>
      </c>
      <c r="S25" s="93"/>
      <c r="T25" s="93"/>
      <c r="U25" s="121">
        <f t="shared" si="3"/>
        <v>0</v>
      </c>
      <c r="V25" s="120">
        <f t="shared" si="16"/>
        <v>0</v>
      </c>
      <c r="W25" s="94"/>
      <c r="X25" s="94"/>
      <c r="Y25" s="124">
        <f t="shared" si="4"/>
        <v>0</v>
      </c>
      <c r="Z25" s="123">
        <f t="shared" si="17"/>
        <v>0</v>
      </c>
      <c r="AA25" s="95"/>
      <c r="AB25" s="95"/>
      <c r="AC25" s="127">
        <f t="shared" si="5"/>
        <v>0</v>
      </c>
      <c r="AD25" s="126">
        <f t="shared" si="18"/>
        <v>0</v>
      </c>
      <c r="AE25" s="96"/>
      <c r="AF25" s="96"/>
      <c r="AG25" s="127">
        <f t="shared" si="6"/>
        <v>0</v>
      </c>
      <c r="AH25" s="128">
        <f t="shared" si="19"/>
        <v>0</v>
      </c>
      <c r="AI25" s="97"/>
      <c r="AJ25" s="97"/>
      <c r="AK25" s="127">
        <f t="shared" si="7"/>
        <v>0</v>
      </c>
      <c r="AL25" s="129">
        <f t="shared" si="20"/>
        <v>0</v>
      </c>
      <c r="AM25" s="98"/>
      <c r="AN25" s="98"/>
      <c r="AO25" s="132">
        <f t="shared" si="21"/>
        <v>0</v>
      </c>
      <c r="AP25" s="131">
        <f t="shared" si="22"/>
        <v>0</v>
      </c>
      <c r="AQ25" s="99"/>
      <c r="AR25" s="99"/>
      <c r="AS25" s="135">
        <f t="shared" si="23"/>
        <v>0</v>
      </c>
      <c r="AT25" s="134">
        <f t="shared" si="24"/>
        <v>0</v>
      </c>
      <c r="AU25" s="100"/>
      <c r="AV25" s="100"/>
      <c r="AW25" s="138">
        <f t="shared" si="25"/>
        <v>0</v>
      </c>
      <c r="AX25" s="137">
        <f t="shared" si="26"/>
        <v>0</v>
      </c>
      <c r="AY25" s="139">
        <f t="shared" si="8"/>
        <v>0</v>
      </c>
      <c r="AZ25" s="140">
        <f>VLOOKUP(AY25,'note  balises cherchéesFormat12'!$B$3:$C$13,2,TRUE)</f>
        <v>0</v>
      </c>
      <c r="BA25" s="141">
        <f t="shared" si="9"/>
        <v>0</v>
      </c>
      <c r="BB25" s="141">
        <f t="shared" si="27"/>
        <v>0</v>
      </c>
      <c r="BC25" s="142">
        <f>IFERROR(VLOOKUP(BB25,'note rythmeFormat1et2'!$C$3:$D$14,2,TRUE),0)</f>
        <v>0</v>
      </c>
      <c r="BD25" s="140">
        <f t="shared" si="10"/>
        <v>0</v>
      </c>
      <c r="BE25" s="140">
        <f>IFERROR(VLOOKUP(BD25,'note nbre erreursformat1et2'!$C$2:$D$9,2,TRUE),0)</f>
        <v>10</v>
      </c>
      <c r="BF25" s="101"/>
      <c r="BG25" s="101"/>
      <c r="BH25" s="143">
        <f t="shared" si="11"/>
        <v>10</v>
      </c>
      <c r="BI25" s="144">
        <f t="shared" si="28"/>
        <v>9.5238095238095237</v>
      </c>
    </row>
    <row r="26" spans="1:61" x14ac:dyDescent="0.25">
      <c r="A26" s="107"/>
      <c r="B26" s="107"/>
      <c r="C26" s="89"/>
      <c r="D26" s="89"/>
      <c r="E26" s="105">
        <f t="shared" si="29"/>
        <v>0</v>
      </c>
      <c r="F26" s="110">
        <f t="shared" si="12"/>
        <v>0</v>
      </c>
      <c r="G26" s="90"/>
      <c r="H26" s="90"/>
      <c r="I26" s="106">
        <f t="shared" si="0"/>
        <v>0</v>
      </c>
      <c r="J26" s="112">
        <f t="shared" si="13"/>
        <v>0</v>
      </c>
      <c r="K26" s="91"/>
      <c r="L26" s="91"/>
      <c r="M26" s="115">
        <f t="shared" si="1"/>
        <v>0</v>
      </c>
      <c r="N26" s="111">
        <f t="shared" si="14"/>
        <v>0</v>
      </c>
      <c r="O26" s="92"/>
      <c r="P26" s="92"/>
      <c r="Q26" s="118">
        <f t="shared" si="2"/>
        <v>0</v>
      </c>
      <c r="R26" s="117">
        <f t="shared" si="15"/>
        <v>0</v>
      </c>
      <c r="S26" s="93"/>
      <c r="T26" s="93"/>
      <c r="U26" s="121">
        <f t="shared" si="3"/>
        <v>0</v>
      </c>
      <c r="V26" s="120">
        <f t="shared" si="16"/>
        <v>0</v>
      </c>
      <c r="W26" s="94"/>
      <c r="X26" s="94"/>
      <c r="Y26" s="124">
        <f t="shared" si="4"/>
        <v>0</v>
      </c>
      <c r="Z26" s="123">
        <f t="shared" si="17"/>
        <v>0</v>
      </c>
      <c r="AA26" s="95"/>
      <c r="AB26" s="95"/>
      <c r="AC26" s="127">
        <f t="shared" si="5"/>
        <v>0</v>
      </c>
      <c r="AD26" s="126">
        <f t="shared" si="18"/>
        <v>0</v>
      </c>
      <c r="AE26" s="96"/>
      <c r="AF26" s="96"/>
      <c r="AG26" s="127">
        <f t="shared" si="6"/>
        <v>0</v>
      </c>
      <c r="AH26" s="128">
        <f t="shared" si="19"/>
        <v>0</v>
      </c>
      <c r="AI26" s="97"/>
      <c r="AJ26" s="97"/>
      <c r="AK26" s="127">
        <f t="shared" si="7"/>
        <v>0</v>
      </c>
      <c r="AL26" s="129">
        <f t="shared" si="20"/>
        <v>0</v>
      </c>
      <c r="AM26" s="98"/>
      <c r="AN26" s="98"/>
      <c r="AO26" s="132">
        <f t="shared" si="21"/>
        <v>0</v>
      </c>
      <c r="AP26" s="131">
        <f t="shared" si="22"/>
        <v>0</v>
      </c>
      <c r="AQ26" s="99"/>
      <c r="AR26" s="99"/>
      <c r="AS26" s="135">
        <f t="shared" si="23"/>
        <v>0</v>
      </c>
      <c r="AT26" s="134">
        <f t="shared" si="24"/>
        <v>0</v>
      </c>
      <c r="AU26" s="100"/>
      <c r="AV26" s="100"/>
      <c r="AW26" s="138">
        <f t="shared" si="25"/>
        <v>0</v>
      </c>
      <c r="AX26" s="137">
        <f t="shared" si="26"/>
        <v>0</v>
      </c>
      <c r="AY26" s="139">
        <f t="shared" si="8"/>
        <v>0</v>
      </c>
      <c r="AZ26" s="140">
        <f>VLOOKUP(AY26,'note  balises cherchéesFormat12'!$B$3:$C$13,2,TRUE)</f>
        <v>0</v>
      </c>
      <c r="BA26" s="141">
        <f t="shared" si="9"/>
        <v>0</v>
      </c>
      <c r="BB26" s="141">
        <f t="shared" si="27"/>
        <v>0</v>
      </c>
      <c r="BC26" s="142">
        <f>IFERROR(VLOOKUP(BB26,'note rythmeFormat1et2'!$C$3:$D$14,2,TRUE),0)</f>
        <v>0</v>
      </c>
      <c r="BD26" s="140">
        <f t="shared" si="10"/>
        <v>0</v>
      </c>
      <c r="BE26" s="140">
        <f>IFERROR(VLOOKUP(BD26,'note nbre erreursformat1et2'!$C$2:$D$9,2,TRUE),0)</f>
        <v>10</v>
      </c>
      <c r="BF26" s="101"/>
      <c r="BG26" s="101"/>
      <c r="BH26" s="143">
        <f t="shared" si="11"/>
        <v>10</v>
      </c>
      <c r="BI26" s="144">
        <f t="shared" si="28"/>
        <v>9.5238095238095237</v>
      </c>
    </row>
    <row r="27" spans="1:61" x14ac:dyDescent="0.25">
      <c r="A27" s="107"/>
      <c r="B27" s="107"/>
      <c r="C27" s="89"/>
      <c r="D27" s="89"/>
      <c r="E27" s="105">
        <f t="shared" si="29"/>
        <v>0</v>
      </c>
      <c r="F27" s="110">
        <f t="shared" si="12"/>
        <v>0</v>
      </c>
      <c r="G27" s="90"/>
      <c r="H27" s="90"/>
      <c r="I27" s="106">
        <f t="shared" si="0"/>
        <v>0</v>
      </c>
      <c r="J27" s="112">
        <f t="shared" si="13"/>
        <v>0</v>
      </c>
      <c r="K27" s="91"/>
      <c r="L27" s="91"/>
      <c r="M27" s="115">
        <f t="shared" si="1"/>
        <v>0</v>
      </c>
      <c r="N27" s="111">
        <f t="shared" si="14"/>
        <v>0</v>
      </c>
      <c r="O27" s="92"/>
      <c r="P27" s="92"/>
      <c r="Q27" s="118">
        <f t="shared" si="2"/>
        <v>0</v>
      </c>
      <c r="R27" s="117">
        <f t="shared" si="15"/>
        <v>0</v>
      </c>
      <c r="S27" s="93"/>
      <c r="T27" s="93"/>
      <c r="U27" s="121">
        <f t="shared" si="3"/>
        <v>0</v>
      </c>
      <c r="V27" s="120">
        <f t="shared" si="16"/>
        <v>0</v>
      </c>
      <c r="W27" s="94"/>
      <c r="X27" s="94"/>
      <c r="Y27" s="124">
        <f t="shared" si="4"/>
        <v>0</v>
      </c>
      <c r="Z27" s="123">
        <f t="shared" si="17"/>
        <v>0</v>
      </c>
      <c r="AA27" s="95"/>
      <c r="AB27" s="95"/>
      <c r="AC27" s="127">
        <f t="shared" si="5"/>
        <v>0</v>
      </c>
      <c r="AD27" s="126">
        <f t="shared" si="18"/>
        <v>0</v>
      </c>
      <c r="AE27" s="96"/>
      <c r="AF27" s="96"/>
      <c r="AG27" s="127">
        <f t="shared" si="6"/>
        <v>0</v>
      </c>
      <c r="AH27" s="128">
        <f t="shared" si="19"/>
        <v>0</v>
      </c>
      <c r="AI27" s="97"/>
      <c r="AJ27" s="97"/>
      <c r="AK27" s="127">
        <f t="shared" si="7"/>
        <v>0</v>
      </c>
      <c r="AL27" s="129">
        <f t="shared" si="20"/>
        <v>0</v>
      </c>
      <c r="AM27" s="98"/>
      <c r="AN27" s="98"/>
      <c r="AO27" s="132">
        <f t="shared" si="21"/>
        <v>0</v>
      </c>
      <c r="AP27" s="131">
        <f t="shared" si="22"/>
        <v>0</v>
      </c>
      <c r="AQ27" s="99"/>
      <c r="AR27" s="99"/>
      <c r="AS27" s="135">
        <f t="shared" si="23"/>
        <v>0</v>
      </c>
      <c r="AT27" s="134">
        <f t="shared" si="24"/>
        <v>0</v>
      </c>
      <c r="AU27" s="100"/>
      <c r="AV27" s="100"/>
      <c r="AW27" s="138">
        <f t="shared" si="25"/>
        <v>0</v>
      </c>
      <c r="AX27" s="137">
        <f t="shared" si="26"/>
        <v>0</v>
      </c>
      <c r="AY27" s="139">
        <f t="shared" si="8"/>
        <v>0</v>
      </c>
      <c r="AZ27" s="140">
        <f>VLOOKUP(AY27,'note  balises cherchéesFormat12'!$B$3:$C$13,2,TRUE)</f>
        <v>0</v>
      </c>
      <c r="BA27" s="141">
        <f t="shared" si="9"/>
        <v>0</v>
      </c>
      <c r="BB27" s="141">
        <f t="shared" si="27"/>
        <v>0</v>
      </c>
      <c r="BC27" s="142">
        <f>IFERROR(VLOOKUP(BB27,'note rythmeFormat1et2'!$C$3:$D$14,2,TRUE),0)</f>
        <v>0</v>
      </c>
      <c r="BD27" s="140">
        <f t="shared" si="10"/>
        <v>0</v>
      </c>
      <c r="BE27" s="140">
        <f>IFERROR(VLOOKUP(BD27,'note nbre erreursformat1et2'!$C$2:$D$9,2,TRUE),0)</f>
        <v>10</v>
      </c>
      <c r="BF27" s="101"/>
      <c r="BG27" s="101"/>
      <c r="BH27" s="143">
        <f t="shared" si="11"/>
        <v>10</v>
      </c>
      <c r="BI27" s="144">
        <f t="shared" si="28"/>
        <v>9.5238095238095237</v>
      </c>
    </row>
    <row r="28" spans="1:61" x14ac:dyDescent="0.25">
      <c r="A28" s="107"/>
      <c r="B28" s="107"/>
      <c r="C28" s="89"/>
      <c r="D28" s="89"/>
      <c r="E28" s="105">
        <f t="shared" si="29"/>
        <v>0</v>
      </c>
      <c r="F28" s="110">
        <f t="shared" si="12"/>
        <v>0</v>
      </c>
      <c r="G28" s="90"/>
      <c r="H28" s="90"/>
      <c r="I28" s="106">
        <f t="shared" si="0"/>
        <v>0</v>
      </c>
      <c r="J28" s="112">
        <f t="shared" si="13"/>
        <v>0</v>
      </c>
      <c r="K28" s="91"/>
      <c r="L28" s="91"/>
      <c r="M28" s="115">
        <f t="shared" si="1"/>
        <v>0</v>
      </c>
      <c r="N28" s="111">
        <f t="shared" si="14"/>
        <v>0</v>
      </c>
      <c r="O28" s="92"/>
      <c r="P28" s="92"/>
      <c r="Q28" s="118">
        <f t="shared" si="2"/>
        <v>0</v>
      </c>
      <c r="R28" s="117">
        <f t="shared" si="15"/>
        <v>0</v>
      </c>
      <c r="S28" s="93"/>
      <c r="T28" s="93"/>
      <c r="U28" s="121">
        <f t="shared" si="3"/>
        <v>0</v>
      </c>
      <c r="V28" s="120">
        <f t="shared" si="16"/>
        <v>0</v>
      </c>
      <c r="W28" s="94"/>
      <c r="X28" s="94"/>
      <c r="Y28" s="124">
        <f t="shared" si="4"/>
        <v>0</v>
      </c>
      <c r="Z28" s="123">
        <f t="shared" si="17"/>
        <v>0</v>
      </c>
      <c r="AA28" s="95"/>
      <c r="AB28" s="95"/>
      <c r="AC28" s="127">
        <f t="shared" si="5"/>
        <v>0</v>
      </c>
      <c r="AD28" s="126">
        <f t="shared" si="18"/>
        <v>0</v>
      </c>
      <c r="AE28" s="96"/>
      <c r="AF28" s="96"/>
      <c r="AG28" s="127">
        <f t="shared" si="6"/>
        <v>0</v>
      </c>
      <c r="AH28" s="128">
        <f t="shared" si="19"/>
        <v>0</v>
      </c>
      <c r="AI28" s="97"/>
      <c r="AJ28" s="97"/>
      <c r="AK28" s="127">
        <f t="shared" si="7"/>
        <v>0</v>
      </c>
      <c r="AL28" s="129">
        <f t="shared" si="20"/>
        <v>0</v>
      </c>
      <c r="AM28" s="98"/>
      <c r="AN28" s="98"/>
      <c r="AO28" s="132">
        <f t="shared" si="21"/>
        <v>0</v>
      </c>
      <c r="AP28" s="131">
        <f t="shared" si="22"/>
        <v>0</v>
      </c>
      <c r="AQ28" s="99"/>
      <c r="AR28" s="99"/>
      <c r="AS28" s="135">
        <f t="shared" si="23"/>
        <v>0</v>
      </c>
      <c r="AT28" s="134">
        <f t="shared" si="24"/>
        <v>0</v>
      </c>
      <c r="AU28" s="100"/>
      <c r="AV28" s="100"/>
      <c r="AW28" s="138">
        <f t="shared" si="25"/>
        <v>0</v>
      </c>
      <c r="AX28" s="137">
        <f t="shared" si="26"/>
        <v>0</v>
      </c>
      <c r="AY28" s="139">
        <f t="shared" si="8"/>
        <v>0</v>
      </c>
      <c r="AZ28" s="140">
        <f>VLOOKUP(AY28,'note  balises cherchéesFormat12'!$B$3:$C$13,2,TRUE)</f>
        <v>0</v>
      </c>
      <c r="BA28" s="141">
        <f t="shared" si="9"/>
        <v>0</v>
      </c>
      <c r="BB28" s="141">
        <f t="shared" si="27"/>
        <v>0</v>
      </c>
      <c r="BC28" s="142">
        <f>IFERROR(VLOOKUP(BB28,'note rythmeFormat1et2'!$C$3:$D$14,2,TRUE),0)</f>
        <v>0</v>
      </c>
      <c r="BD28" s="140">
        <f t="shared" si="10"/>
        <v>0</v>
      </c>
      <c r="BE28" s="140">
        <f>IFERROR(VLOOKUP(BD28,'note nbre erreursformat1et2'!$C$2:$D$9,2,TRUE),0)</f>
        <v>10</v>
      </c>
      <c r="BF28" s="101"/>
      <c r="BG28" s="101"/>
      <c r="BH28" s="143">
        <f t="shared" si="11"/>
        <v>10</v>
      </c>
      <c r="BI28" s="144">
        <f t="shared" si="28"/>
        <v>9.5238095238095237</v>
      </c>
    </row>
    <row r="29" spans="1:61" x14ac:dyDescent="0.25">
      <c r="A29" s="107"/>
      <c r="B29" s="107"/>
      <c r="C29" s="89"/>
      <c r="D29" s="89"/>
      <c r="E29" s="105">
        <f t="shared" si="29"/>
        <v>0</v>
      </c>
      <c r="F29" s="110">
        <f t="shared" si="12"/>
        <v>0</v>
      </c>
      <c r="G29" s="90"/>
      <c r="H29" s="90"/>
      <c r="I29" s="106">
        <f t="shared" si="0"/>
        <v>0</v>
      </c>
      <c r="J29" s="112">
        <f t="shared" si="13"/>
        <v>0</v>
      </c>
      <c r="K29" s="91"/>
      <c r="L29" s="91"/>
      <c r="M29" s="115">
        <f t="shared" si="1"/>
        <v>0</v>
      </c>
      <c r="N29" s="111">
        <f t="shared" si="14"/>
        <v>0</v>
      </c>
      <c r="O29" s="92"/>
      <c r="P29" s="92"/>
      <c r="Q29" s="118">
        <f t="shared" si="2"/>
        <v>0</v>
      </c>
      <c r="R29" s="117">
        <f t="shared" si="15"/>
        <v>0</v>
      </c>
      <c r="S29" s="93"/>
      <c r="T29" s="93"/>
      <c r="U29" s="121">
        <f t="shared" si="3"/>
        <v>0</v>
      </c>
      <c r="V29" s="120">
        <f t="shared" si="16"/>
        <v>0</v>
      </c>
      <c r="W29" s="94"/>
      <c r="X29" s="94"/>
      <c r="Y29" s="124">
        <f t="shared" si="4"/>
        <v>0</v>
      </c>
      <c r="Z29" s="123">
        <f t="shared" si="17"/>
        <v>0</v>
      </c>
      <c r="AA29" s="95"/>
      <c r="AB29" s="95"/>
      <c r="AC29" s="127">
        <f t="shared" si="5"/>
        <v>0</v>
      </c>
      <c r="AD29" s="126">
        <f t="shared" si="18"/>
        <v>0</v>
      </c>
      <c r="AE29" s="96"/>
      <c r="AF29" s="96"/>
      <c r="AG29" s="127">
        <f t="shared" si="6"/>
        <v>0</v>
      </c>
      <c r="AH29" s="128">
        <f t="shared" si="19"/>
        <v>0</v>
      </c>
      <c r="AI29" s="97"/>
      <c r="AJ29" s="97"/>
      <c r="AK29" s="127">
        <f t="shared" si="7"/>
        <v>0</v>
      </c>
      <c r="AL29" s="129">
        <f t="shared" si="20"/>
        <v>0</v>
      </c>
      <c r="AM29" s="98"/>
      <c r="AN29" s="98"/>
      <c r="AO29" s="132">
        <f t="shared" si="21"/>
        <v>0</v>
      </c>
      <c r="AP29" s="131">
        <f t="shared" si="22"/>
        <v>0</v>
      </c>
      <c r="AQ29" s="99"/>
      <c r="AR29" s="99"/>
      <c r="AS29" s="135">
        <f t="shared" si="23"/>
        <v>0</v>
      </c>
      <c r="AT29" s="134">
        <f t="shared" si="24"/>
        <v>0</v>
      </c>
      <c r="AU29" s="100"/>
      <c r="AV29" s="100"/>
      <c r="AW29" s="138">
        <f t="shared" si="25"/>
        <v>0</v>
      </c>
      <c r="AX29" s="137">
        <f t="shared" si="26"/>
        <v>0</v>
      </c>
      <c r="AY29" s="139">
        <f t="shared" si="8"/>
        <v>0</v>
      </c>
      <c r="AZ29" s="140">
        <f>VLOOKUP(AY29,'note  balises cherchéesFormat12'!$B$3:$C$13,2,TRUE)</f>
        <v>0</v>
      </c>
      <c r="BA29" s="141">
        <f t="shared" si="9"/>
        <v>0</v>
      </c>
      <c r="BB29" s="141">
        <f t="shared" si="27"/>
        <v>0</v>
      </c>
      <c r="BC29" s="142">
        <f>IFERROR(VLOOKUP(BB29,'note rythmeFormat1et2'!$C$3:$D$14,2,TRUE),0)</f>
        <v>0</v>
      </c>
      <c r="BD29" s="140">
        <f t="shared" si="10"/>
        <v>0</v>
      </c>
      <c r="BE29" s="140">
        <f>IFERROR(VLOOKUP(BD29,'note nbre erreursformat1et2'!$C$2:$D$9,2,TRUE),0)</f>
        <v>10</v>
      </c>
      <c r="BF29" s="101"/>
      <c r="BG29" s="101"/>
      <c r="BH29" s="143">
        <f t="shared" si="11"/>
        <v>10</v>
      </c>
      <c r="BI29" s="144">
        <f t="shared" si="28"/>
        <v>9.5238095238095237</v>
      </c>
    </row>
    <row r="30" spans="1:61" x14ac:dyDescent="0.25">
      <c r="A30" s="107"/>
      <c r="B30" s="107"/>
      <c r="C30" s="89"/>
      <c r="D30" s="89"/>
      <c r="E30" s="105">
        <f t="shared" si="29"/>
        <v>0</v>
      </c>
      <c r="F30" s="110">
        <f t="shared" si="12"/>
        <v>0</v>
      </c>
      <c r="G30" s="90"/>
      <c r="H30" s="90"/>
      <c r="I30" s="106">
        <f t="shared" si="0"/>
        <v>0</v>
      </c>
      <c r="J30" s="112">
        <f t="shared" si="13"/>
        <v>0</v>
      </c>
      <c r="K30" s="91"/>
      <c r="L30" s="91"/>
      <c r="M30" s="115">
        <f t="shared" si="1"/>
        <v>0</v>
      </c>
      <c r="N30" s="111">
        <f t="shared" si="14"/>
        <v>0</v>
      </c>
      <c r="O30" s="92"/>
      <c r="P30" s="92"/>
      <c r="Q30" s="118">
        <f t="shared" si="2"/>
        <v>0</v>
      </c>
      <c r="R30" s="117">
        <f t="shared" si="15"/>
        <v>0</v>
      </c>
      <c r="S30" s="93"/>
      <c r="T30" s="93"/>
      <c r="U30" s="121">
        <f t="shared" si="3"/>
        <v>0</v>
      </c>
      <c r="V30" s="120">
        <f t="shared" si="16"/>
        <v>0</v>
      </c>
      <c r="W30" s="94"/>
      <c r="X30" s="94"/>
      <c r="Y30" s="124">
        <f t="shared" si="4"/>
        <v>0</v>
      </c>
      <c r="Z30" s="123">
        <f t="shared" si="17"/>
        <v>0</v>
      </c>
      <c r="AA30" s="95"/>
      <c r="AB30" s="95"/>
      <c r="AC30" s="127">
        <f t="shared" si="5"/>
        <v>0</v>
      </c>
      <c r="AD30" s="126">
        <f t="shared" si="18"/>
        <v>0</v>
      </c>
      <c r="AE30" s="96"/>
      <c r="AF30" s="96"/>
      <c r="AG30" s="127">
        <f t="shared" si="6"/>
        <v>0</v>
      </c>
      <c r="AH30" s="128">
        <f t="shared" si="19"/>
        <v>0</v>
      </c>
      <c r="AI30" s="97"/>
      <c r="AJ30" s="97"/>
      <c r="AK30" s="127">
        <f t="shared" si="7"/>
        <v>0</v>
      </c>
      <c r="AL30" s="129">
        <f t="shared" si="20"/>
        <v>0</v>
      </c>
      <c r="AM30" s="98"/>
      <c r="AN30" s="98"/>
      <c r="AO30" s="132">
        <f t="shared" si="21"/>
        <v>0</v>
      </c>
      <c r="AP30" s="131">
        <f t="shared" si="22"/>
        <v>0</v>
      </c>
      <c r="AQ30" s="99"/>
      <c r="AR30" s="99"/>
      <c r="AS30" s="135">
        <f t="shared" si="23"/>
        <v>0</v>
      </c>
      <c r="AT30" s="134">
        <f t="shared" si="24"/>
        <v>0</v>
      </c>
      <c r="AU30" s="100"/>
      <c r="AV30" s="100"/>
      <c r="AW30" s="138">
        <f t="shared" si="25"/>
        <v>0</v>
      </c>
      <c r="AX30" s="137">
        <f t="shared" si="26"/>
        <v>0</v>
      </c>
      <c r="AY30" s="139">
        <f t="shared" si="8"/>
        <v>0</v>
      </c>
      <c r="AZ30" s="140">
        <f>VLOOKUP(AY30,'note  balises cherchéesFormat12'!$B$3:$C$13,2,TRUE)</f>
        <v>0</v>
      </c>
      <c r="BA30" s="141">
        <f t="shared" si="9"/>
        <v>0</v>
      </c>
      <c r="BB30" s="141">
        <f t="shared" si="27"/>
        <v>0</v>
      </c>
      <c r="BC30" s="142">
        <f>IFERROR(VLOOKUP(BB30,'note rythmeFormat1et2'!$C$3:$D$14,2,TRUE),0)</f>
        <v>0</v>
      </c>
      <c r="BD30" s="140">
        <f t="shared" si="10"/>
        <v>0</v>
      </c>
      <c r="BE30" s="140">
        <f>IFERROR(VLOOKUP(BD30,'note nbre erreursformat1et2'!$C$2:$D$9,2,TRUE),0)</f>
        <v>10</v>
      </c>
      <c r="BF30" s="101"/>
      <c r="BG30" s="101"/>
      <c r="BH30" s="143">
        <f t="shared" si="11"/>
        <v>10</v>
      </c>
      <c r="BI30" s="144">
        <f t="shared" si="28"/>
        <v>9.5238095238095237</v>
      </c>
    </row>
    <row r="31" spans="1:61" x14ac:dyDescent="0.25">
      <c r="A31" s="107"/>
      <c r="B31" s="107"/>
      <c r="C31" s="89"/>
      <c r="D31" s="89"/>
      <c r="E31" s="105">
        <f t="shared" si="29"/>
        <v>0</v>
      </c>
      <c r="F31" s="110">
        <f t="shared" si="12"/>
        <v>0</v>
      </c>
      <c r="G31" s="90"/>
      <c r="H31" s="90"/>
      <c r="I31" s="106">
        <f t="shared" si="0"/>
        <v>0</v>
      </c>
      <c r="J31" s="112">
        <f t="shared" si="13"/>
        <v>0</v>
      </c>
      <c r="K31" s="91"/>
      <c r="L31" s="91"/>
      <c r="M31" s="115">
        <f t="shared" si="1"/>
        <v>0</v>
      </c>
      <c r="N31" s="111">
        <f t="shared" si="14"/>
        <v>0</v>
      </c>
      <c r="O31" s="92"/>
      <c r="P31" s="92"/>
      <c r="Q31" s="118">
        <f t="shared" si="2"/>
        <v>0</v>
      </c>
      <c r="R31" s="117">
        <f t="shared" si="15"/>
        <v>0</v>
      </c>
      <c r="S31" s="93"/>
      <c r="T31" s="93"/>
      <c r="U31" s="121">
        <f t="shared" si="3"/>
        <v>0</v>
      </c>
      <c r="V31" s="120">
        <f t="shared" si="16"/>
        <v>0</v>
      </c>
      <c r="W31" s="94"/>
      <c r="X31" s="94"/>
      <c r="Y31" s="124">
        <f t="shared" si="4"/>
        <v>0</v>
      </c>
      <c r="Z31" s="123">
        <f t="shared" si="17"/>
        <v>0</v>
      </c>
      <c r="AA31" s="95"/>
      <c r="AB31" s="95"/>
      <c r="AC31" s="127">
        <f t="shared" si="5"/>
        <v>0</v>
      </c>
      <c r="AD31" s="126">
        <f t="shared" si="18"/>
        <v>0</v>
      </c>
      <c r="AE31" s="96"/>
      <c r="AF31" s="96"/>
      <c r="AG31" s="127">
        <f t="shared" si="6"/>
        <v>0</v>
      </c>
      <c r="AH31" s="128">
        <f t="shared" si="19"/>
        <v>0</v>
      </c>
      <c r="AI31" s="97"/>
      <c r="AJ31" s="97"/>
      <c r="AK31" s="127">
        <f t="shared" si="7"/>
        <v>0</v>
      </c>
      <c r="AL31" s="129">
        <f t="shared" si="20"/>
        <v>0</v>
      </c>
      <c r="AM31" s="98"/>
      <c r="AN31" s="98"/>
      <c r="AO31" s="132">
        <f t="shared" si="21"/>
        <v>0</v>
      </c>
      <c r="AP31" s="131">
        <f t="shared" si="22"/>
        <v>0</v>
      </c>
      <c r="AQ31" s="99"/>
      <c r="AR31" s="99"/>
      <c r="AS31" s="135">
        <f t="shared" si="23"/>
        <v>0</v>
      </c>
      <c r="AT31" s="134">
        <f t="shared" si="24"/>
        <v>0</v>
      </c>
      <c r="AU31" s="100"/>
      <c r="AV31" s="100"/>
      <c r="AW31" s="138">
        <f t="shared" si="25"/>
        <v>0</v>
      </c>
      <c r="AX31" s="137">
        <f t="shared" si="26"/>
        <v>0</v>
      </c>
      <c r="AY31" s="139">
        <f t="shared" si="8"/>
        <v>0</v>
      </c>
      <c r="AZ31" s="140">
        <f>VLOOKUP(AY31,'note  balises cherchéesFormat12'!$B$3:$C$13,2,TRUE)</f>
        <v>0</v>
      </c>
      <c r="BA31" s="141">
        <f t="shared" si="9"/>
        <v>0</v>
      </c>
      <c r="BB31" s="141">
        <f t="shared" si="27"/>
        <v>0</v>
      </c>
      <c r="BC31" s="142">
        <f>IFERROR(VLOOKUP(BB31,'note rythmeFormat1et2'!$C$3:$D$14,2,TRUE),0)</f>
        <v>0</v>
      </c>
      <c r="BD31" s="140">
        <f t="shared" si="10"/>
        <v>0</v>
      </c>
      <c r="BE31" s="140">
        <f>IFERROR(VLOOKUP(BD31,'note nbre erreursformat1et2'!$C$2:$D$9,2,TRUE),0)</f>
        <v>10</v>
      </c>
      <c r="BF31" s="101"/>
      <c r="BG31" s="101"/>
      <c r="BH31" s="143">
        <f t="shared" si="11"/>
        <v>10</v>
      </c>
      <c r="BI31" s="144">
        <f t="shared" si="28"/>
        <v>9.5238095238095237</v>
      </c>
    </row>
    <row r="32" spans="1:61" x14ac:dyDescent="0.25">
      <c r="A32" s="107"/>
      <c r="B32" s="107"/>
      <c r="C32" s="89"/>
      <c r="D32" s="89"/>
      <c r="E32" s="105">
        <f t="shared" si="29"/>
        <v>0</v>
      </c>
      <c r="F32" s="110">
        <f t="shared" si="12"/>
        <v>0</v>
      </c>
      <c r="G32" s="90"/>
      <c r="H32" s="90"/>
      <c r="I32" s="106">
        <f t="shared" si="0"/>
        <v>0</v>
      </c>
      <c r="J32" s="112">
        <f t="shared" si="13"/>
        <v>0</v>
      </c>
      <c r="K32" s="91"/>
      <c r="L32" s="91"/>
      <c r="M32" s="115">
        <f t="shared" si="1"/>
        <v>0</v>
      </c>
      <c r="N32" s="111">
        <f t="shared" si="14"/>
        <v>0</v>
      </c>
      <c r="O32" s="92"/>
      <c r="P32" s="92"/>
      <c r="Q32" s="118">
        <f t="shared" si="2"/>
        <v>0</v>
      </c>
      <c r="R32" s="117">
        <f t="shared" si="15"/>
        <v>0</v>
      </c>
      <c r="S32" s="93"/>
      <c r="T32" s="93"/>
      <c r="U32" s="121">
        <f t="shared" si="3"/>
        <v>0</v>
      </c>
      <c r="V32" s="120">
        <f t="shared" si="16"/>
        <v>0</v>
      </c>
      <c r="W32" s="94"/>
      <c r="X32" s="94"/>
      <c r="Y32" s="124">
        <f t="shared" si="4"/>
        <v>0</v>
      </c>
      <c r="Z32" s="123">
        <f t="shared" si="17"/>
        <v>0</v>
      </c>
      <c r="AA32" s="95"/>
      <c r="AB32" s="95"/>
      <c r="AC32" s="127">
        <f t="shared" si="5"/>
        <v>0</v>
      </c>
      <c r="AD32" s="126">
        <f t="shared" si="18"/>
        <v>0</v>
      </c>
      <c r="AE32" s="96"/>
      <c r="AF32" s="96"/>
      <c r="AG32" s="127">
        <f t="shared" si="6"/>
        <v>0</v>
      </c>
      <c r="AH32" s="128">
        <f t="shared" si="19"/>
        <v>0</v>
      </c>
      <c r="AI32" s="97"/>
      <c r="AJ32" s="97"/>
      <c r="AK32" s="127">
        <f t="shared" si="7"/>
        <v>0</v>
      </c>
      <c r="AL32" s="129">
        <f t="shared" si="20"/>
        <v>0</v>
      </c>
      <c r="AM32" s="98"/>
      <c r="AN32" s="98"/>
      <c r="AO32" s="132">
        <f t="shared" si="21"/>
        <v>0</v>
      </c>
      <c r="AP32" s="131">
        <f t="shared" si="22"/>
        <v>0</v>
      </c>
      <c r="AQ32" s="99"/>
      <c r="AR32" s="99"/>
      <c r="AS32" s="135">
        <f t="shared" si="23"/>
        <v>0</v>
      </c>
      <c r="AT32" s="134">
        <f t="shared" si="24"/>
        <v>0</v>
      </c>
      <c r="AU32" s="100"/>
      <c r="AV32" s="100"/>
      <c r="AW32" s="138">
        <f t="shared" si="25"/>
        <v>0</v>
      </c>
      <c r="AX32" s="137">
        <f t="shared" si="26"/>
        <v>0</v>
      </c>
      <c r="AY32" s="139">
        <f t="shared" si="8"/>
        <v>0</v>
      </c>
      <c r="AZ32" s="140">
        <f>VLOOKUP(AY32,'note  balises cherchéesFormat12'!$B$3:$C$13,2,TRUE)</f>
        <v>0</v>
      </c>
      <c r="BA32" s="141">
        <f t="shared" si="9"/>
        <v>0</v>
      </c>
      <c r="BB32" s="141">
        <f t="shared" si="27"/>
        <v>0</v>
      </c>
      <c r="BC32" s="142">
        <f>IFERROR(VLOOKUP(BB32,'note rythmeFormat1et2'!$C$3:$D$14,2,TRUE),0)</f>
        <v>0</v>
      </c>
      <c r="BD32" s="140">
        <f t="shared" si="10"/>
        <v>0</v>
      </c>
      <c r="BE32" s="140">
        <f>IFERROR(VLOOKUP(BD32,'note nbre erreursformat1et2'!$C$2:$D$9,2,TRUE),0)</f>
        <v>10</v>
      </c>
      <c r="BF32" s="101"/>
      <c r="BG32" s="101"/>
      <c r="BH32" s="143">
        <f t="shared" si="11"/>
        <v>10</v>
      </c>
      <c r="BI32" s="144">
        <f t="shared" si="28"/>
        <v>9.5238095238095237</v>
      </c>
    </row>
    <row r="33" spans="1:61" x14ac:dyDescent="0.25">
      <c r="A33" s="107"/>
      <c r="B33" s="107"/>
      <c r="C33" s="89"/>
      <c r="D33" s="89"/>
      <c r="E33" s="105">
        <f t="shared" si="29"/>
        <v>0</v>
      </c>
      <c r="F33" s="110">
        <f t="shared" si="12"/>
        <v>0</v>
      </c>
      <c r="G33" s="90"/>
      <c r="H33" s="90"/>
      <c r="I33" s="106">
        <f t="shared" si="0"/>
        <v>0</v>
      </c>
      <c r="J33" s="112">
        <f t="shared" si="13"/>
        <v>0</v>
      </c>
      <c r="K33" s="91"/>
      <c r="L33" s="91"/>
      <c r="M33" s="115">
        <f t="shared" si="1"/>
        <v>0</v>
      </c>
      <c r="N33" s="111">
        <f t="shared" si="14"/>
        <v>0</v>
      </c>
      <c r="O33" s="92"/>
      <c r="P33" s="92"/>
      <c r="Q33" s="118">
        <f t="shared" si="2"/>
        <v>0</v>
      </c>
      <c r="R33" s="117">
        <f t="shared" si="15"/>
        <v>0</v>
      </c>
      <c r="S33" s="93"/>
      <c r="T33" s="93"/>
      <c r="U33" s="121">
        <f t="shared" si="3"/>
        <v>0</v>
      </c>
      <c r="V33" s="120">
        <f t="shared" si="16"/>
        <v>0</v>
      </c>
      <c r="W33" s="94"/>
      <c r="X33" s="94"/>
      <c r="Y33" s="124">
        <f t="shared" si="4"/>
        <v>0</v>
      </c>
      <c r="Z33" s="123">
        <f t="shared" si="17"/>
        <v>0</v>
      </c>
      <c r="AA33" s="95"/>
      <c r="AB33" s="95"/>
      <c r="AC33" s="127">
        <f t="shared" si="5"/>
        <v>0</v>
      </c>
      <c r="AD33" s="126">
        <f t="shared" si="18"/>
        <v>0</v>
      </c>
      <c r="AE33" s="96"/>
      <c r="AF33" s="96"/>
      <c r="AG33" s="127">
        <f t="shared" si="6"/>
        <v>0</v>
      </c>
      <c r="AH33" s="128">
        <f t="shared" si="19"/>
        <v>0</v>
      </c>
      <c r="AI33" s="97"/>
      <c r="AJ33" s="97"/>
      <c r="AK33" s="127">
        <f t="shared" si="7"/>
        <v>0</v>
      </c>
      <c r="AL33" s="129">
        <f t="shared" si="20"/>
        <v>0</v>
      </c>
      <c r="AM33" s="98"/>
      <c r="AN33" s="98"/>
      <c r="AO33" s="132">
        <f t="shared" si="21"/>
        <v>0</v>
      </c>
      <c r="AP33" s="131">
        <f t="shared" si="22"/>
        <v>0</v>
      </c>
      <c r="AQ33" s="99"/>
      <c r="AR33" s="99"/>
      <c r="AS33" s="135">
        <f t="shared" si="23"/>
        <v>0</v>
      </c>
      <c r="AT33" s="134">
        <f t="shared" si="24"/>
        <v>0</v>
      </c>
      <c r="AU33" s="100"/>
      <c r="AV33" s="100"/>
      <c r="AW33" s="138">
        <f t="shared" si="25"/>
        <v>0</v>
      </c>
      <c r="AX33" s="137">
        <f t="shared" si="26"/>
        <v>0</v>
      </c>
      <c r="AY33" s="139">
        <f t="shared" si="8"/>
        <v>0</v>
      </c>
      <c r="AZ33" s="140">
        <f>VLOOKUP(AY33,'note  balises cherchéesFormat12'!$B$3:$C$13,2,TRUE)</f>
        <v>0</v>
      </c>
      <c r="BA33" s="141">
        <f t="shared" si="9"/>
        <v>0</v>
      </c>
      <c r="BB33" s="141">
        <f t="shared" si="27"/>
        <v>0</v>
      </c>
      <c r="BC33" s="142">
        <f>IFERROR(VLOOKUP(BB33,'note rythmeFormat1et2'!$C$3:$D$14,2,TRUE),0)</f>
        <v>0</v>
      </c>
      <c r="BD33" s="140">
        <f t="shared" si="10"/>
        <v>0</v>
      </c>
      <c r="BE33" s="140">
        <f>IFERROR(VLOOKUP(BD33,'note nbre erreursformat1et2'!$C$2:$D$9,2,TRUE),0)</f>
        <v>10</v>
      </c>
      <c r="BF33" s="101"/>
      <c r="BG33" s="101"/>
      <c r="BH33" s="143">
        <f t="shared" si="11"/>
        <v>10</v>
      </c>
      <c r="BI33" s="144">
        <f t="shared" si="28"/>
        <v>9.5238095238095237</v>
      </c>
    </row>
    <row r="34" spans="1:61" x14ac:dyDescent="0.25">
      <c r="A34" s="108"/>
      <c r="B34" s="108"/>
      <c r="C34" s="89"/>
      <c r="D34" s="89"/>
      <c r="E34" s="105">
        <f t="shared" si="29"/>
        <v>0</v>
      </c>
      <c r="F34" s="110">
        <f t="shared" si="12"/>
        <v>0</v>
      </c>
      <c r="G34" s="90"/>
      <c r="H34" s="90"/>
      <c r="I34" s="106">
        <f t="shared" si="0"/>
        <v>0</v>
      </c>
      <c r="J34" s="112">
        <f t="shared" si="13"/>
        <v>0</v>
      </c>
      <c r="K34" s="91"/>
      <c r="L34" s="91"/>
      <c r="M34" s="115">
        <f t="shared" si="1"/>
        <v>0</v>
      </c>
      <c r="N34" s="111">
        <f t="shared" si="14"/>
        <v>0</v>
      </c>
      <c r="O34" s="92"/>
      <c r="P34" s="92"/>
      <c r="Q34" s="118">
        <f t="shared" si="2"/>
        <v>0</v>
      </c>
      <c r="R34" s="117">
        <f t="shared" si="15"/>
        <v>0</v>
      </c>
      <c r="S34" s="93"/>
      <c r="T34" s="93"/>
      <c r="U34" s="121">
        <f t="shared" si="3"/>
        <v>0</v>
      </c>
      <c r="V34" s="120">
        <f t="shared" si="16"/>
        <v>0</v>
      </c>
      <c r="W34" s="94"/>
      <c r="X34" s="94"/>
      <c r="Y34" s="124">
        <f t="shared" si="4"/>
        <v>0</v>
      </c>
      <c r="Z34" s="123">
        <f t="shared" si="17"/>
        <v>0</v>
      </c>
      <c r="AA34" s="95"/>
      <c r="AB34" s="95"/>
      <c r="AC34" s="127">
        <f t="shared" si="5"/>
        <v>0</v>
      </c>
      <c r="AD34" s="126">
        <f t="shared" si="18"/>
        <v>0</v>
      </c>
      <c r="AE34" s="96"/>
      <c r="AF34" s="96"/>
      <c r="AG34" s="127">
        <f t="shared" si="6"/>
        <v>0</v>
      </c>
      <c r="AH34" s="128">
        <f t="shared" si="19"/>
        <v>0</v>
      </c>
      <c r="AI34" s="97"/>
      <c r="AJ34" s="97"/>
      <c r="AK34" s="127">
        <f t="shared" si="7"/>
        <v>0</v>
      </c>
      <c r="AL34" s="129">
        <f t="shared" si="20"/>
        <v>0</v>
      </c>
      <c r="AM34" s="98"/>
      <c r="AN34" s="98"/>
      <c r="AO34" s="132">
        <f t="shared" si="21"/>
        <v>0</v>
      </c>
      <c r="AP34" s="131">
        <f t="shared" si="22"/>
        <v>0</v>
      </c>
      <c r="AQ34" s="99"/>
      <c r="AR34" s="99"/>
      <c r="AS34" s="135">
        <f t="shared" si="23"/>
        <v>0</v>
      </c>
      <c r="AT34" s="134">
        <f t="shared" si="24"/>
        <v>0</v>
      </c>
      <c r="AU34" s="100"/>
      <c r="AV34" s="100"/>
      <c r="AW34" s="138">
        <f t="shared" si="25"/>
        <v>0</v>
      </c>
      <c r="AX34" s="137">
        <f t="shared" si="26"/>
        <v>0</v>
      </c>
      <c r="AY34" s="139">
        <f t="shared" si="8"/>
        <v>0</v>
      </c>
      <c r="AZ34" s="140">
        <f>VLOOKUP(AY34,'note  balises cherchéesFormat12'!$B$3:$C$13,2,TRUE)</f>
        <v>0</v>
      </c>
      <c r="BA34" s="141">
        <f t="shared" si="9"/>
        <v>0</v>
      </c>
      <c r="BB34" s="141">
        <f t="shared" si="27"/>
        <v>0</v>
      </c>
      <c r="BC34" s="142">
        <f>IFERROR(VLOOKUP(BB34,'note rythmeFormat1et2'!$C$3:$D$14,2,TRUE),0)</f>
        <v>0</v>
      </c>
      <c r="BD34" s="140">
        <f t="shared" si="10"/>
        <v>0</v>
      </c>
      <c r="BE34" s="140">
        <f>IFERROR(VLOOKUP(BD34,'note nbre erreursformat1et2'!$C$2:$D$9,2,TRUE),0)</f>
        <v>10</v>
      </c>
      <c r="BF34" s="101"/>
      <c r="BG34" s="101"/>
      <c r="BH34" s="143">
        <f t="shared" si="11"/>
        <v>10</v>
      </c>
      <c r="BI34" s="144">
        <f t="shared" si="28"/>
        <v>9.5238095238095237</v>
      </c>
    </row>
    <row r="35" spans="1:61" x14ac:dyDescent="0.25">
      <c r="A35" s="108"/>
      <c r="B35" s="108"/>
      <c r="C35" s="89"/>
      <c r="D35" s="89"/>
      <c r="E35" s="105">
        <f t="shared" si="29"/>
        <v>0</v>
      </c>
      <c r="F35" s="110">
        <f t="shared" si="12"/>
        <v>0</v>
      </c>
      <c r="G35" s="90"/>
      <c r="H35" s="90"/>
      <c r="I35" s="106">
        <f t="shared" si="0"/>
        <v>0</v>
      </c>
      <c r="J35" s="112">
        <f t="shared" si="13"/>
        <v>0</v>
      </c>
      <c r="K35" s="91"/>
      <c r="L35" s="91"/>
      <c r="M35" s="115">
        <f t="shared" si="1"/>
        <v>0</v>
      </c>
      <c r="N35" s="111">
        <f t="shared" si="14"/>
        <v>0</v>
      </c>
      <c r="O35" s="92"/>
      <c r="P35" s="92"/>
      <c r="Q35" s="118">
        <f t="shared" si="2"/>
        <v>0</v>
      </c>
      <c r="R35" s="117">
        <f t="shared" si="15"/>
        <v>0</v>
      </c>
      <c r="S35" s="93"/>
      <c r="T35" s="93"/>
      <c r="U35" s="121">
        <f t="shared" si="3"/>
        <v>0</v>
      </c>
      <c r="V35" s="120">
        <f t="shared" si="16"/>
        <v>0</v>
      </c>
      <c r="W35" s="94"/>
      <c r="X35" s="94"/>
      <c r="Y35" s="124">
        <f t="shared" si="4"/>
        <v>0</v>
      </c>
      <c r="Z35" s="123">
        <f t="shared" si="17"/>
        <v>0</v>
      </c>
      <c r="AA35" s="95"/>
      <c r="AB35" s="95"/>
      <c r="AC35" s="127">
        <f t="shared" si="5"/>
        <v>0</v>
      </c>
      <c r="AD35" s="126">
        <f t="shared" si="18"/>
        <v>0</v>
      </c>
      <c r="AE35" s="96"/>
      <c r="AF35" s="96"/>
      <c r="AG35" s="127">
        <f t="shared" si="6"/>
        <v>0</v>
      </c>
      <c r="AH35" s="128">
        <f t="shared" si="19"/>
        <v>0</v>
      </c>
      <c r="AI35" s="97"/>
      <c r="AJ35" s="97"/>
      <c r="AK35" s="127">
        <f t="shared" si="7"/>
        <v>0</v>
      </c>
      <c r="AL35" s="129">
        <f t="shared" si="20"/>
        <v>0</v>
      </c>
      <c r="AM35" s="98"/>
      <c r="AN35" s="98"/>
      <c r="AO35" s="132">
        <f t="shared" si="21"/>
        <v>0</v>
      </c>
      <c r="AP35" s="131">
        <f t="shared" si="22"/>
        <v>0</v>
      </c>
      <c r="AQ35" s="99"/>
      <c r="AR35" s="99"/>
      <c r="AS35" s="135">
        <f t="shared" si="23"/>
        <v>0</v>
      </c>
      <c r="AT35" s="134">
        <f t="shared" si="24"/>
        <v>0</v>
      </c>
      <c r="AU35" s="100"/>
      <c r="AV35" s="100"/>
      <c r="AW35" s="138">
        <f t="shared" si="25"/>
        <v>0</v>
      </c>
      <c r="AX35" s="137">
        <f t="shared" si="26"/>
        <v>0</v>
      </c>
      <c r="AY35" s="139">
        <f t="shared" si="8"/>
        <v>0</v>
      </c>
      <c r="AZ35" s="140">
        <f>VLOOKUP(AY35,'note  balises cherchéesFormat12'!$B$3:$C$13,2,TRUE)</f>
        <v>0</v>
      </c>
      <c r="BA35" s="141">
        <f t="shared" si="9"/>
        <v>0</v>
      </c>
      <c r="BB35" s="141">
        <f t="shared" si="27"/>
        <v>0</v>
      </c>
      <c r="BC35" s="142">
        <f>IFERROR(VLOOKUP(BB35,'note rythmeFormat1et2'!$C$3:$D$14,2,TRUE),0)</f>
        <v>0</v>
      </c>
      <c r="BD35" s="140">
        <f t="shared" si="10"/>
        <v>0</v>
      </c>
      <c r="BE35" s="140">
        <f>IFERROR(VLOOKUP(BD35,'note nbre erreursformat1et2'!$C$2:$D$9,2,TRUE),0)</f>
        <v>10</v>
      </c>
      <c r="BF35" s="101"/>
      <c r="BG35" s="101"/>
      <c r="BH35" s="143">
        <f t="shared" si="11"/>
        <v>10</v>
      </c>
      <c r="BI35" s="144">
        <f t="shared" si="28"/>
        <v>9.5238095238095237</v>
      </c>
    </row>
    <row r="36" spans="1:61" x14ac:dyDescent="0.25">
      <c r="A36" s="108"/>
      <c r="B36" s="108"/>
      <c r="C36" s="89"/>
      <c r="D36" s="89"/>
      <c r="E36" s="105">
        <f t="shared" si="29"/>
        <v>0</v>
      </c>
      <c r="F36" s="110">
        <f t="shared" si="12"/>
        <v>0</v>
      </c>
      <c r="G36" s="90"/>
      <c r="H36" s="90"/>
      <c r="I36" s="106">
        <f t="shared" si="0"/>
        <v>0</v>
      </c>
      <c r="J36" s="112">
        <f t="shared" si="13"/>
        <v>0</v>
      </c>
      <c r="K36" s="91"/>
      <c r="L36" s="91"/>
      <c r="M36" s="115">
        <f t="shared" si="1"/>
        <v>0</v>
      </c>
      <c r="N36" s="111">
        <f t="shared" si="14"/>
        <v>0</v>
      </c>
      <c r="O36" s="92"/>
      <c r="P36" s="92"/>
      <c r="Q36" s="118">
        <f t="shared" si="2"/>
        <v>0</v>
      </c>
      <c r="R36" s="117">
        <f t="shared" si="15"/>
        <v>0</v>
      </c>
      <c r="S36" s="93"/>
      <c r="T36" s="93"/>
      <c r="U36" s="121">
        <f t="shared" si="3"/>
        <v>0</v>
      </c>
      <c r="V36" s="120">
        <f t="shared" si="16"/>
        <v>0</v>
      </c>
      <c r="W36" s="94"/>
      <c r="X36" s="94"/>
      <c r="Y36" s="124">
        <f t="shared" si="4"/>
        <v>0</v>
      </c>
      <c r="Z36" s="123">
        <f t="shared" si="17"/>
        <v>0</v>
      </c>
      <c r="AA36" s="95"/>
      <c r="AB36" s="95"/>
      <c r="AC36" s="127">
        <f t="shared" si="5"/>
        <v>0</v>
      </c>
      <c r="AD36" s="126">
        <f t="shared" si="18"/>
        <v>0</v>
      </c>
      <c r="AE36" s="96"/>
      <c r="AF36" s="96"/>
      <c r="AG36" s="127">
        <f t="shared" si="6"/>
        <v>0</v>
      </c>
      <c r="AH36" s="128">
        <f t="shared" si="19"/>
        <v>0</v>
      </c>
      <c r="AI36" s="97"/>
      <c r="AJ36" s="97"/>
      <c r="AK36" s="127">
        <f t="shared" si="7"/>
        <v>0</v>
      </c>
      <c r="AL36" s="129">
        <f t="shared" si="20"/>
        <v>0</v>
      </c>
      <c r="AM36" s="98"/>
      <c r="AN36" s="98"/>
      <c r="AO36" s="132">
        <f t="shared" si="21"/>
        <v>0</v>
      </c>
      <c r="AP36" s="131">
        <f t="shared" si="22"/>
        <v>0</v>
      </c>
      <c r="AQ36" s="99"/>
      <c r="AR36" s="99"/>
      <c r="AS36" s="135">
        <f t="shared" si="23"/>
        <v>0</v>
      </c>
      <c r="AT36" s="134">
        <f t="shared" si="24"/>
        <v>0</v>
      </c>
      <c r="AU36" s="100"/>
      <c r="AV36" s="100"/>
      <c r="AW36" s="138">
        <f t="shared" si="25"/>
        <v>0</v>
      </c>
      <c r="AX36" s="137">
        <f t="shared" si="26"/>
        <v>0</v>
      </c>
      <c r="AY36" s="139">
        <f t="shared" si="8"/>
        <v>0</v>
      </c>
      <c r="AZ36" s="140">
        <f>VLOOKUP(AY36,'note  balises cherchéesFormat12'!$B$3:$C$13,2,TRUE)</f>
        <v>0</v>
      </c>
      <c r="BA36" s="141">
        <f t="shared" si="9"/>
        <v>0</v>
      </c>
      <c r="BB36" s="141">
        <f t="shared" si="27"/>
        <v>0</v>
      </c>
      <c r="BC36" s="142">
        <f>IFERROR(VLOOKUP(BB36,'note rythmeFormat1et2'!$C$3:$D$14,2,TRUE),0)</f>
        <v>0</v>
      </c>
      <c r="BD36" s="140">
        <f t="shared" si="10"/>
        <v>0</v>
      </c>
      <c r="BE36" s="140">
        <f>IFERROR(VLOOKUP(BD36,'note nbre erreursformat1et2'!$C$2:$D$9,2,TRUE),0)</f>
        <v>10</v>
      </c>
      <c r="BF36" s="101"/>
      <c r="BG36" s="101"/>
      <c r="BH36" s="143">
        <f t="shared" si="11"/>
        <v>10</v>
      </c>
      <c r="BI36" s="144">
        <f t="shared" si="28"/>
        <v>9.5238095238095237</v>
      </c>
    </row>
    <row r="37" spans="1:61" x14ac:dyDescent="0.25">
      <c r="A37" s="108"/>
      <c r="B37" s="108"/>
      <c r="C37" s="89"/>
      <c r="D37" s="89"/>
      <c r="E37" s="105">
        <f t="shared" si="29"/>
        <v>0</v>
      </c>
      <c r="F37" s="110">
        <f t="shared" si="12"/>
        <v>0</v>
      </c>
      <c r="G37" s="90"/>
      <c r="H37" s="90"/>
      <c r="I37" s="106">
        <f t="shared" si="0"/>
        <v>0</v>
      </c>
      <c r="J37" s="112">
        <f t="shared" si="13"/>
        <v>0</v>
      </c>
      <c r="K37" s="91"/>
      <c r="L37" s="91"/>
      <c r="M37" s="115">
        <f t="shared" si="1"/>
        <v>0</v>
      </c>
      <c r="N37" s="111">
        <f t="shared" si="14"/>
        <v>0</v>
      </c>
      <c r="O37" s="92"/>
      <c r="P37" s="92"/>
      <c r="Q37" s="118">
        <f t="shared" si="2"/>
        <v>0</v>
      </c>
      <c r="R37" s="117">
        <f t="shared" si="15"/>
        <v>0</v>
      </c>
      <c r="S37" s="93"/>
      <c r="T37" s="93"/>
      <c r="U37" s="121">
        <f t="shared" si="3"/>
        <v>0</v>
      </c>
      <c r="V37" s="120">
        <f t="shared" si="16"/>
        <v>0</v>
      </c>
      <c r="W37" s="94"/>
      <c r="X37" s="94"/>
      <c r="Y37" s="124">
        <f t="shared" si="4"/>
        <v>0</v>
      </c>
      <c r="Z37" s="123">
        <f t="shared" si="17"/>
        <v>0</v>
      </c>
      <c r="AA37" s="95"/>
      <c r="AB37" s="95"/>
      <c r="AC37" s="127">
        <f t="shared" si="5"/>
        <v>0</v>
      </c>
      <c r="AD37" s="126">
        <f t="shared" si="18"/>
        <v>0</v>
      </c>
      <c r="AE37" s="96"/>
      <c r="AF37" s="96"/>
      <c r="AG37" s="127">
        <f t="shared" si="6"/>
        <v>0</v>
      </c>
      <c r="AH37" s="128">
        <f t="shared" si="19"/>
        <v>0</v>
      </c>
      <c r="AI37" s="97"/>
      <c r="AJ37" s="97"/>
      <c r="AK37" s="127">
        <f t="shared" si="7"/>
        <v>0</v>
      </c>
      <c r="AL37" s="129">
        <f t="shared" si="20"/>
        <v>0</v>
      </c>
      <c r="AM37" s="98"/>
      <c r="AN37" s="98"/>
      <c r="AO37" s="132">
        <f t="shared" si="21"/>
        <v>0</v>
      </c>
      <c r="AP37" s="131">
        <f t="shared" si="22"/>
        <v>0</v>
      </c>
      <c r="AQ37" s="99"/>
      <c r="AR37" s="99"/>
      <c r="AS37" s="135">
        <f t="shared" si="23"/>
        <v>0</v>
      </c>
      <c r="AT37" s="134">
        <f t="shared" si="24"/>
        <v>0</v>
      </c>
      <c r="AU37" s="100"/>
      <c r="AV37" s="100"/>
      <c r="AW37" s="138">
        <f t="shared" si="25"/>
        <v>0</v>
      </c>
      <c r="AX37" s="137">
        <f t="shared" si="26"/>
        <v>0</v>
      </c>
      <c r="AY37" s="139">
        <f t="shared" si="8"/>
        <v>0</v>
      </c>
      <c r="AZ37" s="140">
        <f>VLOOKUP(AY37,'note  balises cherchéesFormat12'!$B$3:$C$13,2,TRUE)</f>
        <v>0</v>
      </c>
      <c r="BA37" s="141">
        <f t="shared" si="9"/>
        <v>0</v>
      </c>
      <c r="BB37" s="141">
        <f t="shared" si="27"/>
        <v>0</v>
      </c>
      <c r="BC37" s="142">
        <f>IFERROR(VLOOKUP(BB37,'note rythmeFormat1et2'!$C$3:$D$14,2,TRUE),0)</f>
        <v>0</v>
      </c>
      <c r="BD37" s="140">
        <f t="shared" si="10"/>
        <v>0</v>
      </c>
      <c r="BE37" s="140">
        <f>IFERROR(VLOOKUP(BD37,'note nbre erreursformat1et2'!$C$2:$D$9,2,TRUE),0)</f>
        <v>10</v>
      </c>
      <c r="BF37" s="101"/>
      <c r="BG37" s="101"/>
      <c r="BH37" s="143">
        <f t="shared" si="11"/>
        <v>10</v>
      </c>
      <c r="BI37" s="144">
        <f t="shared" si="28"/>
        <v>9.5238095238095237</v>
      </c>
    </row>
    <row r="38" spans="1:61" ht="36.75" customHeight="1" x14ac:dyDescent="0.25"/>
    <row r="39" spans="1:61" ht="37.5" customHeight="1" x14ac:dyDescent="0.25">
      <c r="B39" s="102"/>
    </row>
    <row r="40" spans="1:61" ht="33.75" customHeight="1" x14ac:dyDescent="0.25"/>
    <row r="41" spans="1:61" ht="36" customHeight="1" x14ac:dyDescent="0.25"/>
    <row r="42" spans="1:61" ht="48.75" customHeight="1" x14ac:dyDescent="0.25"/>
    <row r="43" spans="1:61" ht="39.75" customHeight="1" x14ac:dyDescent="0.25"/>
    <row r="44" spans="1:61" ht="44.25" customHeight="1" x14ac:dyDescent="0.25"/>
    <row r="45" spans="1:61" ht="34.5" customHeight="1" x14ac:dyDescent="0.25"/>
    <row r="46" spans="1:61" ht="40.5" customHeight="1" x14ac:dyDescent="0.25">
      <c r="AT46" s="103"/>
    </row>
    <row r="51" spans="3:5" x14ac:dyDescent="0.25">
      <c r="C51" s="104"/>
      <c r="D51" s="104"/>
      <c r="E51" s="104"/>
    </row>
  </sheetData>
  <sheetProtection selectLockedCells="1"/>
  <sortState ref="A4:B32">
    <sortCondition ref="A4"/>
  </sortState>
  <mergeCells count="13">
    <mergeCell ref="AM2:AP2"/>
    <mergeCell ref="AQ2:AT2"/>
    <mergeCell ref="AU2:AX2"/>
    <mergeCell ref="C1:AX1"/>
    <mergeCell ref="AA2:AD2"/>
    <mergeCell ref="AE2:AH2"/>
    <mergeCell ref="AI2:AL2"/>
    <mergeCell ref="C2:F2"/>
    <mergeCell ref="G2:J2"/>
    <mergeCell ref="K2:N2"/>
    <mergeCell ref="O2:R2"/>
    <mergeCell ref="S2:V2"/>
    <mergeCell ref="W2:Z2"/>
  </mergeCells>
  <dataValidations count="3">
    <dataValidation type="list" allowBlank="1" showInputMessage="1" showErrorMessage="1" prompt="Cliquer sur n si balise fausse, sur o si balise juste." sqref="K4:K37 S4:S37 W4:W37 C4 O4:O37 G4:G37 AA4:AA37 AE4:AE37 AI4:AI37 AM4:AM37 AQ4:AQ37 AU4:AU37">
      <formula1>erreursbalises</formula1>
    </dataValidation>
    <dataValidation type="list" allowBlank="1" showInputMessage="1" showErrorMessage="1" prompt="Choisissez le NOM de L'élève" sqref="A4:B37">
      <formula1>listeeleves</formula1>
    </dataValidation>
    <dataValidation allowBlank="1" showInputMessage="1" showErrorMessage="1" prompt="Saisir 745 pour 7min45s, 5430 pour 54min30s etc" sqref="H4:H37 D4:D37 AR4:AR37 L4:L37 P4:P37 T4:T37 X4:X37 AB4:AB37 AJ4:AJ37 AF4:AF37 AN4:AN37 AV4:AV37"/>
  </dataValidations>
  <pageMargins left="0.7" right="0.7" top="0.75" bottom="0.75" header="0.3" footer="0.3"/>
  <pageSetup paperSize="9"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liquer sur n si balise fausse, sur o si balise juste.">
          <x14:formula1>
            <xm:f>'validation de données'!$B$1:$B$3</xm:f>
          </x14:formula1>
          <xm:sqref>C5:C37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P38"/>
  <sheetViews>
    <sheetView topLeftCell="A3" zoomScale="85" zoomScaleNormal="85" workbookViewId="0">
      <selection activeCell="N8" sqref="N8"/>
    </sheetView>
  </sheetViews>
  <sheetFormatPr baseColWidth="10" defaultRowHeight="15.75" x14ac:dyDescent="0.25"/>
  <cols>
    <col min="1" max="1" width="12.875" style="26" customWidth="1"/>
    <col min="2" max="2" width="14.5" style="26" customWidth="1"/>
    <col min="3" max="13" width="11" style="26"/>
    <col min="14" max="14" width="14" style="26" customWidth="1"/>
    <col min="15" max="16384" width="11" style="26"/>
  </cols>
  <sheetData>
    <row r="1" spans="1:16" x14ac:dyDescent="0.25">
      <c r="C1" s="212" t="s">
        <v>164</v>
      </c>
      <c r="D1" s="212"/>
      <c r="E1" s="212"/>
      <c r="F1" s="212"/>
      <c r="G1" s="212"/>
      <c r="H1" s="212"/>
      <c r="I1" s="212"/>
      <c r="J1" s="212"/>
      <c r="K1" s="212"/>
      <c r="L1" s="212"/>
      <c r="M1" s="212"/>
      <c r="N1" s="212"/>
      <c r="O1" s="212"/>
      <c r="P1" s="212"/>
    </row>
    <row r="2" spans="1:16" ht="63.75" customHeight="1" thickBot="1" x14ac:dyDescent="0.3">
      <c r="C2" s="212"/>
      <c r="D2" s="212"/>
      <c r="E2" s="212"/>
      <c r="F2" s="212"/>
      <c r="G2" s="212"/>
      <c r="H2" s="212"/>
      <c r="I2" s="212"/>
      <c r="J2" s="212"/>
      <c r="K2" s="212"/>
      <c r="L2" s="212"/>
      <c r="M2" s="212"/>
      <c r="N2" s="212"/>
      <c r="O2" s="212"/>
      <c r="P2" s="212"/>
    </row>
    <row r="3" spans="1:16" ht="87.75" thickTop="1" thickBot="1" x14ac:dyDescent="0.3">
      <c r="A3" s="145" t="s">
        <v>77</v>
      </c>
      <c r="B3" s="145" t="s">
        <v>78</v>
      </c>
      <c r="C3" s="146" t="s">
        <v>148</v>
      </c>
      <c r="D3" s="147" t="s">
        <v>147</v>
      </c>
      <c r="E3" s="147" t="s">
        <v>149</v>
      </c>
      <c r="F3" s="148" t="s">
        <v>56</v>
      </c>
      <c r="G3" s="148" t="s">
        <v>73</v>
      </c>
      <c r="H3" s="149" t="s">
        <v>57</v>
      </c>
      <c r="I3" s="149" t="s">
        <v>6</v>
      </c>
      <c r="J3" s="149" t="s">
        <v>151</v>
      </c>
      <c r="K3" s="150" t="s">
        <v>24</v>
      </c>
      <c r="L3" s="150" t="s">
        <v>58</v>
      </c>
      <c r="M3" s="151" t="s">
        <v>152</v>
      </c>
      <c r="N3" s="152" t="s">
        <v>59</v>
      </c>
      <c r="O3" s="153" t="s">
        <v>60</v>
      </c>
      <c r="P3" s="154" t="s">
        <v>7</v>
      </c>
    </row>
    <row r="4" spans="1:16" ht="16.5" customHeight="1" thickTop="1" x14ac:dyDescent="0.25">
      <c r="A4" s="155"/>
      <c r="B4" s="155"/>
      <c r="C4" s="89"/>
      <c r="D4" s="109">
        <f>TIME(0,C4/100,MOD(C4,100))</f>
        <v>0</v>
      </c>
      <c r="E4" s="156"/>
      <c r="F4" s="157"/>
      <c r="G4" s="160">
        <f>VLOOKUP(F4,'note  balises cherchéesFormat12'!$B$3:$C$13,2,TRUE)</f>
        <v>0</v>
      </c>
      <c r="H4" s="161">
        <f>D4</f>
        <v>0</v>
      </c>
      <c r="I4" s="161">
        <f>IFERROR(H4/F4,0)</f>
        <v>0</v>
      </c>
      <c r="J4" s="162">
        <f>IFERROR(VLOOKUP(I4,'note rythmeFormat1et2'!$B$3:$D$14,2,TRUE),0)</f>
        <v>0</v>
      </c>
      <c r="K4" s="160">
        <f>E4</f>
        <v>0</v>
      </c>
      <c r="L4" s="160">
        <f>IFERROR(VLOOKUP(K4,'note nbre erreursformat1et2'!$C$2:$D$9,2,TRUE),0)</f>
        <v>10</v>
      </c>
      <c r="M4" s="158"/>
      <c r="N4" s="158"/>
      <c r="O4" s="163">
        <f t="shared" ref="O4:O33" si="0">G4+J4+L4+M4</f>
        <v>10</v>
      </c>
      <c r="P4" s="144">
        <f>(20/21)*O4</f>
        <v>9.5238095238095237</v>
      </c>
    </row>
    <row r="5" spans="1:16" x14ac:dyDescent="0.25">
      <c r="A5" s="155"/>
      <c r="B5" s="155"/>
      <c r="C5" s="89"/>
      <c r="D5" s="105">
        <f t="shared" ref="D5:D38" si="1">TIME(0,C5/100,MOD(C5,100))</f>
        <v>0</v>
      </c>
      <c r="E5" s="159"/>
      <c r="F5" s="157"/>
      <c r="G5" s="140">
        <f>VLOOKUP(F5,'note  balises cherchéesFormat12'!$B$3:$C$13,2,TRUE)</f>
        <v>0</v>
      </c>
      <c r="H5" s="141">
        <f t="shared" ref="H5:H38" si="2">D5</f>
        <v>0</v>
      </c>
      <c r="I5" s="141">
        <f t="shared" ref="I5:I33" si="3">IFERROR(H5/F5,0)</f>
        <v>0</v>
      </c>
      <c r="J5" s="142">
        <f>IFERROR(VLOOKUP(I5,'note rythmeFormat1et2'!$B$3:$D$14,2,TRUE),0)</f>
        <v>0</v>
      </c>
      <c r="K5" s="160">
        <f t="shared" ref="K5:K38" si="4">E5</f>
        <v>0</v>
      </c>
      <c r="L5" s="160">
        <f>IFERROR(VLOOKUP(K5,'note nbre erreursformat1et2'!$C$2:$D$9,2,TRUE),0)</f>
        <v>10</v>
      </c>
      <c r="M5" s="101"/>
      <c r="N5" s="101"/>
      <c r="O5" s="143">
        <f t="shared" si="0"/>
        <v>10</v>
      </c>
      <c r="P5" s="144">
        <f t="shared" ref="P5:P33" si="5">(20/21)*O5</f>
        <v>9.5238095238095237</v>
      </c>
    </row>
    <row r="6" spans="1:16" x14ac:dyDescent="0.25">
      <c r="A6" s="155"/>
      <c r="B6" s="155"/>
      <c r="C6" s="89"/>
      <c r="D6" s="105">
        <f t="shared" si="1"/>
        <v>0</v>
      </c>
      <c r="E6" s="159"/>
      <c r="F6" s="157"/>
      <c r="G6" s="140">
        <f>VLOOKUP(F6,'note  balises cherchéesFormat12'!$B$3:$C$13,2,TRUE)</f>
        <v>0</v>
      </c>
      <c r="H6" s="141">
        <f t="shared" si="2"/>
        <v>0</v>
      </c>
      <c r="I6" s="141">
        <f t="shared" si="3"/>
        <v>0</v>
      </c>
      <c r="J6" s="142">
        <f>IFERROR(VLOOKUP(I6,'note rythmeFormat1et2'!$B$3:$D$14,2,TRUE),0)</f>
        <v>0</v>
      </c>
      <c r="K6" s="160">
        <f t="shared" si="4"/>
        <v>0</v>
      </c>
      <c r="L6" s="160">
        <f>IFERROR(VLOOKUP(K6,'note nbre erreursformat1et2'!$C$2:$D$9,2,TRUE),0)</f>
        <v>10</v>
      </c>
      <c r="M6" s="101"/>
      <c r="N6" s="101"/>
      <c r="O6" s="143">
        <f t="shared" si="0"/>
        <v>10</v>
      </c>
      <c r="P6" s="144">
        <f t="shared" si="5"/>
        <v>9.5238095238095237</v>
      </c>
    </row>
    <row r="7" spans="1:16" x14ac:dyDescent="0.25">
      <c r="A7" s="155"/>
      <c r="B7" s="155"/>
      <c r="C7" s="89"/>
      <c r="D7" s="105">
        <f t="shared" si="1"/>
        <v>0</v>
      </c>
      <c r="E7" s="159"/>
      <c r="F7" s="157"/>
      <c r="G7" s="140">
        <f>VLOOKUP(F7,'note  balises cherchéesFormat12'!$B$3:$C$13,2,TRUE)</f>
        <v>0</v>
      </c>
      <c r="H7" s="141">
        <f t="shared" si="2"/>
        <v>0</v>
      </c>
      <c r="I7" s="141">
        <f t="shared" si="3"/>
        <v>0</v>
      </c>
      <c r="J7" s="142">
        <f>IFERROR(VLOOKUP(I7,'note rythmeFormat1et2'!$B$3:$D$14,2,TRUE),0)</f>
        <v>0</v>
      </c>
      <c r="K7" s="160">
        <f t="shared" si="4"/>
        <v>0</v>
      </c>
      <c r="L7" s="160">
        <f>IFERROR(VLOOKUP(K7,'note nbre erreursformat1et2'!$C$2:$D$9,2,TRUE),0)</f>
        <v>10</v>
      </c>
      <c r="M7" s="101"/>
      <c r="N7" s="101"/>
      <c r="O7" s="143">
        <f t="shared" si="0"/>
        <v>10</v>
      </c>
      <c r="P7" s="144">
        <f t="shared" si="5"/>
        <v>9.5238095238095237</v>
      </c>
    </row>
    <row r="8" spans="1:16" x14ac:dyDescent="0.25">
      <c r="A8" s="155"/>
      <c r="B8" s="155"/>
      <c r="C8" s="89"/>
      <c r="D8" s="105">
        <f t="shared" si="1"/>
        <v>0</v>
      </c>
      <c r="E8" s="159"/>
      <c r="F8" s="157"/>
      <c r="G8" s="140">
        <f>VLOOKUP(F8,'note  balises cherchéesFormat12'!$B$3:$C$13,2,TRUE)</f>
        <v>0</v>
      </c>
      <c r="H8" s="141">
        <f t="shared" si="2"/>
        <v>0</v>
      </c>
      <c r="I8" s="141">
        <f t="shared" si="3"/>
        <v>0</v>
      </c>
      <c r="J8" s="142">
        <f>IFERROR(VLOOKUP(I8,'note rythmeFormat1et2'!$B$3:$D$14,2,TRUE),0)</f>
        <v>0</v>
      </c>
      <c r="K8" s="160">
        <f t="shared" si="4"/>
        <v>0</v>
      </c>
      <c r="L8" s="160">
        <f>IFERROR(VLOOKUP(K8,'note nbre erreursformat1et2'!$C$2:$D$9,2,TRUE),0)</f>
        <v>10</v>
      </c>
      <c r="M8" s="101"/>
      <c r="N8" s="101"/>
      <c r="O8" s="143">
        <f t="shared" si="0"/>
        <v>10</v>
      </c>
      <c r="P8" s="144">
        <f t="shared" si="5"/>
        <v>9.5238095238095237</v>
      </c>
    </row>
    <row r="9" spans="1:16" x14ac:dyDescent="0.25">
      <c r="A9" s="155"/>
      <c r="B9" s="155"/>
      <c r="C9" s="89"/>
      <c r="D9" s="105">
        <f t="shared" si="1"/>
        <v>0</v>
      </c>
      <c r="E9" s="159"/>
      <c r="F9" s="157"/>
      <c r="G9" s="140">
        <f>VLOOKUP(F9,'note  balises cherchéesFormat12'!$B$3:$C$13,2,TRUE)</f>
        <v>0</v>
      </c>
      <c r="H9" s="141">
        <f t="shared" si="2"/>
        <v>0</v>
      </c>
      <c r="I9" s="141">
        <f t="shared" si="3"/>
        <v>0</v>
      </c>
      <c r="J9" s="142">
        <f>IFERROR(VLOOKUP(I9,'note rythmeFormat1et2'!$B$3:$D$14,2,TRUE),0)</f>
        <v>0</v>
      </c>
      <c r="K9" s="160">
        <f t="shared" si="4"/>
        <v>0</v>
      </c>
      <c r="L9" s="160">
        <f>IFERROR(VLOOKUP(K9,'note nbre erreursformat1et2'!$C$2:$D$9,2,TRUE),0)</f>
        <v>10</v>
      </c>
      <c r="M9" s="101"/>
      <c r="N9" s="101"/>
      <c r="O9" s="143">
        <f t="shared" si="0"/>
        <v>10</v>
      </c>
      <c r="P9" s="144">
        <f t="shared" si="5"/>
        <v>9.5238095238095237</v>
      </c>
    </row>
    <row r="10" spans="1:16" x14ac:dyDescent="0.25">
      <c r="A10" s="155"/>
      <c r="B10" s="155"/>
      <c r="C10" s="89"/>
      <c r="D10" s="105">
        <f t="shared" si="1"/>
        <v>0</v>
      </c>
      <c r="E10" s="159"/>
      <c r="F10" s="157"/>
      <c r="G10" s="140">
        <f>VLOOKUP(F10,'note  balises cherchéesFormat12'!$B$3:$C$13,2,TRUE)</f>
        <v>0</v>
      </c>
      <c r="H10" s="141">
        <f t="shared" si="2"/>
        <v>0</v>
      </c>
      <c r="I10" s="141">
        <f t="shared" si="3"/>
        <v>0</v>
      </c>
      <c r="J10" s="142">
        <f>IFERROR(VLOOKUP(I10,'note rythmeFormat1et2'!$B$3:$D$14,2,TRUE),0)</f>
        <v>0</v>
      </c>
      <c r="K10" s="160">
        <f t="shared" si="4"/>
        <v>0</v>
      </c>
      <c r="L10" s="160">
        <f>IFERROR(VLOOKUP(K10,'note nbre erreursformat1et2'!$C$2:$D$9,2,TRUE),0)</f>
        <v>10</v>
      </c>
      <c r="M10" s="101"/>
      <c r="N10" s="101"/>
      <c r="O10" s="143">
        <f t="shared" si="0"/>
        <v>10</v>
      </c>
      <c r="P10" s="144">
        <f t="shared" si="5"/>
        <v>9.5238095238095237</v>
      </c>
    </row>
    <row r="11" spans="1:16" x14ac:dyDescent="0.25">
      <c r="A11" s="155"/>
      <c r="B11" s="155"/>
      <c r="C11" s="89"/>
      <c r="D11" s="105">
        <f t="shared" si="1"/>
        <v>0</v>
      </c>
      <c r="E11" s="159"/>
      <c r="F11" s="157"/>
      <c r="G11" s="140">
        <f>VLOOKUP(F11,'note  balises cherchéesFormat12'!$B$3:$C$13,2,TRUE)</f>
        <v>0</v>
      </c>
      <c r="H11" s="141">
        <f t="shared" si="2"/>
        <v>0</v>
      </c>
      <c r="I11" s="141">
        <f t="shared" si="3"/>
        <v>0</v>
      </c>
      <c r="J11" s="142">
        <f>IFERROR(VLOOKUP(I11,'note rythmeFormat1et2'!$B$3:$D$14,2,TRUE),0)</f>
        <v>0</v>
      </c>
      <c r="K11" s="160">
        <f t="shared" si="4"/>
        <v>0</v>
      </c>
      <c r="L11" s="160">
        <f>IFERROR(VLOOKUP(K11,'note nbre erreursformat1et2'!$C$2:$D$9,2,TRUE),0)</f>
        <v>10</v>
      </c>
      <c r="M11" s="101"/>
      <c r="N11" s="101"/>
      <c r="O11" s="143">
        <f t="shared" si="0"/>
        <v>10</v>
      </c>
      <c r="P11" s="144">
        <f t="shared" si="5"/>
        <v>9.5238095238095237</v>
      </c>
    </row>
    <row r="12" spans="1:16" x14ac:dyDescent="0.25">
      <c r="A12" s="155"/>
      <c r="B12" s="155"/>
      <c r="C12" s="89"/>
      <c r="D12" s="105">
        <f t="shared" si="1"/>
        <v>0</v>
      </c>
      <c r="E12" s="159"/>
      <c r="F12" s="157"/>
      <c r="G12" s="140">
        <f>VLOOKUP(F12,'note  balises cherchéesFormat12'!$B$3:$C$13,2,TRUE)</f>
        <v>0</v>
      </c>
      <c r="H12" s="141">
        <f t="shared" si="2"/>
        <v>0</v>
      </c>
      <c r="I12" s="141">
        <f t="shared" si="3"/>
        <v>0</v>
      </c>
      <c r="J12" s="142">
        <f>IFERROR(VLOOKUP(I12,'note rythmeFormat1et2'!$B$3:$D$14,2,TRUE),0)</f>
        <v>0</v>
      </c>
      <c r="K12" s="160">
        <f t="shared" si="4"/>
        <v>0</v>
      </c>
      <c r="L12" s="160">
        <f>IFERROR(VLOOKUP(K12,'note nbre erreursformat1et2'!$C$2:$D$9,2,TRUE),0)</f>
        <v>10</v>
      </c>
      <c r="M12" s="101"/>
      <c r="N12" s="101"/>
      <c r="O12" s="143">
        <f t="shared" si="0"/>
        <v>10</v>
      </c>
      <c r="P12" s="144">
        <f t="shared" si="5"/>
        <v>9.5238095238095237</v>
      </c>
    </row>
    <row r="13" spans="1:16" x14ac:dyDescent="0.25">
      <c r="A13" s="155"/>
      <c r="B13" s="155"/>
      <c r="C13" s="89"/>
      <c r="D13" s="105">
        <f t="shared" si="1"/>
        <v>0</v>
      </c>
      <c r="E13" s="159"/>
      <c r="F13" s="157"/>
      <c r="G13" s="140">
        <f>VLOOKUP(F13,'note  balises cherchéesFormat12'!$B$3:$C$13,2,TRUE)</f>
        <v>0</v>
      </c>
      <c r="H13" s="141">
        <f t="shared" si="2"/>
        <v>0</v>
      </c>
      <c r="I13" s="141">
        <f t="shared" si="3"/>
        <v>0</v>
      </c>
      <c r="J13" s="142">
        <f>IFERROR(VLOOKUP(I13,'note rythmeFormat1et2'!$B$3:$D$14,2,TRUE),0)</f>
        <v>0</v>
      </c>
      <c r="K13" s="160">
        <f t="shared" si="4"/>
        <v>0</v>
      </c>
      <c r="L13" s="160">
        <f>IFERROR(VLOOKUP(K13,'note nbre erreursformat1et2'!$C$2:$D$9,2,TRUE),0)</f>
        <v>10</v>
      </c>
      <c r="M13" s="101"/>
      <c r="N13" s="101"/>
      <c r="O13" s="143">
        <f t="shared" si="0"/>
        <v>10</v>
      </c>
      <c r="P13" s="144">
        <f t="shared" si="5"/>
        <v>9.5238095238095237</v>
      </c>
    </row>
    <row r="14" spans="1:16" x14ac:dyDescent="0.25">
      <c r="A14" s="155"/>
      <c r="B14" s="155"/>
      <c r="C14" s="89"/>
      <c r="D14" s="105">
        <f t="shared" si="1"/>
        <v>0</v>
      </c>
      <c r="E14" s="159"/>
      <c r="F14" s="157"/>
      <c r="G14" s="140">
        <f>VLOOKUP(F14,'note  balises cherchéesFormat12'!$B$3:$C$13,2,TRUE)</f>
        <v>0</v>
      </c>
      <c r="H14" s="141">
        <f t="shared" si="2"/>
        <v>0</v>
      </c>
      <c r="I14" s="141">
        <f t="shared" si="3"/>
        <v>0</v>
      </c>
      <c r="J14" s="142">
        <f>IFERROR(VLOOKUP(I14,'note rythmeFormat1et2'!$B$3:$D$14,2,TRUE),0)</f>
        <v>0</v>
      </c>
      <c r="K14" s="160">
        <f t="shared" si="4"/>
        <v>0</v>
      </c>
      <c r="L14" s="160">
        <f>IFERROR(VLOOKUP(K14,'note nbre erreursformat1et2'!$C$2:$D$9,2,TRUE),0)</f>
        <v>10</v>
      </c>
      <c r="M14" s="101"/>
      <c r="N14" s="101"/>
      <c r="O14" s="143">
        <f t="shared" si="0"/>
        <v>10</v>
      </c>
      <c r="P14" s="144">
        <f t="shared" si="5"/>
        <v>9.5238095238095237</v>
      </c>
    </row>
    <row r="15" spans="1:16" x14ac:dyDescent="0.25">
      <c r="A15" s="155"/>
      <c r="B15" s="155"/>
      <c r="C15" s="89"/>
      <c r="D15" s="105">
        <f t="shared" si="1"/>
        <v>0</v>
      </c>
      <c r="E15" s="159"/>
      <c r="F15" s="157"/>
      <c r="G15" s="140">
        <f>VLOOKUP(F15,'note  balises cherchéesFormat12'!$B$3:$C$13,2,TRUE)</f>
        <v>0</v>
      </c>
      <c r="H15" s="141">
        <f t="shared" si="2"/>
        <v>0</v>
      </c>
      <c r="I15" s="141">
        <f t="shared" si="3"/>
        <v>0</v>
      </c>
      <c r="J15" s="142">
        <f>IFERROR(VLOOKUP(I15,'note rythmeFormat1et2'!$B$3:$D$14,2,TRUE),0)</f>
        <v>0</v>
      </c>
      <c r="K15" s="160">
        <f t="shared" si="4"/>
        <v>0</v>
      </c>
      <c r="L15" s="160">
        <f>IFERROR(VLOOKUP(K15,'note nbre erreursformat1et2'!$C$2:$D$9,2,TRUE),0)</f>
        <v>10</v>
      </c>
      <c r="M15" s="101"/>
      <c r="N15" s="101"/>
      <c r="O15" s="143">
        <f t="shared" si="0"/>
        <v>10</v>
      </c>
      <c r="P15" s="144">
        <f t="shared" si="5"/>
        <v>9.5238095238095237</v>
      </c>
    </row>
    <row r="16" spans="1:16" x14ac:dyDescent="0.25">
      <c r="A16" s="155"/>
      <c r="B16" s="155"/>
      <c r="C16" s="89"/>
      <c r="D16" s="105">
        <f t="shared" si="1"/>
        <v>0</v>
      </c>
      <c r="E16" s="159"/>
      <c r="F16" s="157"/>
      <c r="G16" s="140">
        <f>VLOOKUP(F16,'note  balises cherchéesFormat12'!$B$3:$C$13,2,TRUE)</f>
        <v>0</v>
      </c>
      <c r="H16" s="141">
        <f t="shared" si="2"/>
        <v>0</v>
      </c>
      <c r="I16" s="141">
        <f t="shared" si="3"/>
        <v>0</v>
      </c>
      <c r="J16" s="142">
        <f>IFERROR(VLOOKUP(I16,'note rythmeFormat1et2'!$B$3:$D$14,2,TRUE),0)</f>
        <v>0</v>
      </c>
      <c r="K16" s="160">
        <f t="shared" si="4"/>
        <v>0</v>
      </c>
      <c r="L16" s="160">
        <f>IFERROR(VLOOKUP(K16,'note nbre erreursformat1et2'!$C$2:$D$9,2,TRUE),0)</f>
        <v>10</v>
      </c>
      <c r="M16" s="101"/>
      <c r="N16" s="101"/>
      <c r="O16" s="143">
        <f t="shared" si="0"/>
        <v>10</v>
      </c>
      <c r="P16" s="144">
        <f t="shared" si="5"/>
        <v>9.5238095238095237</v>
      </c>
    </row>
    <row r="17" spans="1:16" x14ac:dyDescent="0.25">
      <c r="A17" s="155"/>
      <c r="B17" s="155"/>
      <c r="C17" s="89"/>
      <c r="D17" s="105">
        <f t="shared" si="1"/>
        <v>0</v>
      </c>
      <c r="E17" s="159"/>
      <c r="F17" s="157"/>
      <c r="G17" s="140">
        <f>VLOOKUP(F17,'note  balises cherchéesFormat12'!$B$3:$C$13,2,TRUE)</f>
        <v>0</v>
      </c>
      <c r="H17" s="141">
        <f t="shared" si="2"/>
        <v>0</v>
      </c>
      <c r="I17" s="141">
        <f t="shared" si="3"/>
        <v>0</v>
      </c>
      <c r="J17" s="142">
        <f>IFERROR(VLOOKUP(I17,'note rythmeFormat1et2'!$B$3:$D$14,2,TRUE),0)</f>
        <v>0</v>
      </c>
      <c r="K17" s="160">
        <f t="shared" si="4"/>
        <v>0</v>
      </c>
      <c r="L17" s="160">
        <f>IFERROR(VLOOKUP(K17,'note nbre erreursformat1et2'!$C$2:$D$9,2,TRUE),0)</f>
        <v>10</v>
      </c>
      <c r="M17" s="101"/>
      <c r="N17" s="101"/>
      <c r="O17" s="143">
        <f t="shared" si="0"/>
        <v>10</v>
      </c>
      <c r="P17" s="144">
        <f t="shared" si="5"/>
        <v>9.5238095238095237</v>
      </c>
    </row>
    <row r="18" spans="1:16" x14ac:dyDescent="0.25">
      <c r="A18" s="155"/>
      <c r="B18" s="155"/>
      <c r="C18" s="89"/>
      <c r="D18" s="105">
        <f t="shared" si="1"/>
        <v>0</v>
      </c>
      <c r="E18" s="159"/>
      <c r="F18" s="157"/>
      <c r="G18" s="140">
        <f>VLOOKUP(F18,'note  balises cherchéesFormat12'!$B$3:$C$13,2,TRUE)</f>
        <v>0</v>
      </c>
      <c r="H18" s="141">
        <f t="shared" si="2"/>
        <v>0</v>
      </c>
      <c r="I18" s="141">
        <f t="shared" si="3"/>
        <v>0</v>
      </c>
      <c r="J18" s="142">
        <f>IFERROR(VLOOKUP(I18,'note rythmeFormat1et2'!$B$3:$D$14,2,TRUE),0)</f>
        <v>0</v>
      </c>
      <c r="K18" s="160">
        <f t="shared" si="4"/>
        <v>0</v>
      </c>
      <c r="L18" s="160">
        <f>IFERROR(VLOOKUP(K18,'note nbre erreursformat1et2'!$C$2:$D$9,2,TRUE),0)</f>
        <v>10</v>
      </c>
      <c r="M18" s="101"/>
      <c r="N18" s="101"/>
      <c r="O18" s="143">
        <f t="shared" si="0"/>
        <v>10</v>
      </c>
      <c r="P18" s="144">
        <f t="shared" si="5"/>
        <v>9.5238095238095237</v>
      </c>
    </row>
    <row r="19" spans="1:16" x14ac:dyDescent="0.25">
      <c r="A19" s="155"/>
      <c r="B19" s="155"/>
      <c r="C19" s="89"/>
      <c r="D19" s="105">
        <f t="shared" si="1"/>
        <v>0</v>
      </c>
      <c r="E19" s="159"/>
      <c r="F19" s="157"/>
      <c r="G19" s="140">
        <f>VLOOKUP(F19,'note  balises cherchéesFormat12'!$B$3:$C$13,2,TRUE)</f>
        <v>0</v>
      </c>
      <c r="H19" s="141">
        <f t="shared" si="2"/>
        <v>0</v>
      </c>
      <c r="I19" s="141">
        <f t="shared" si="3"/>
        <v>0</v>
      </c>
      <c r="J19" s="142">
        <f>IFERROR(VLOOKUP(I19,'note rythmeFormat1et2'!$B$3:$D$14,2,TRUE),0)</f>
        <v>0</v>
      </c>
      <c r="K19" s="160">
        <f t="shared" si="4"/>
        <v>0</v>
      </c>
      <c r="L19" s="160">
        <f>IFERROR(VLOOKUP(K19,'note nbre erreursformat1et2'!$C$2:$D$9,2,TRUE),0)</f>
        <v>10</v>
      </c>
      <c r="M19" s="101"/>
      <c r="N19" s="101"/>
      <c r="O19" s="143">
        <f t="shared" si="0"/>
        <v>10</v>
      </c>
      <c r="P19" s="144">
        <f t="shared" si="5"/>
        <v>9.5238095238095237</v>
      </c>
    </row>
    <row r="20" spans="1:16" x14ac:dyDescent="0.25">
      <c r="A20" s="155"/>
      <c r="B20" s="155"/>
      <c r="C20" s="89"/>
      <c r="D20" s="105">
        <f t="shared" si="1"/>
        <v>0</v>
      </c>
      <c r="E20" s="159"/>
      <c r="F20" s="157"/>
      <c r="G20" s="140">
        <f>VLOOKUP(F20,'note  balises cherchéesFormat12'!$B$3:$C$13,2,TRUE)</f>
        <v>0</v>
      </c>
      <c r="H20" s="141">
        <f t="shared" si="2"/>
        <v>0</v>
      </c>
      <c r="I20" s="141">
        <f t="shared" si="3"/>
        <v>0</v>
      </c>
      <c r="J20" s="142">
        <f>IFERROR(VLOOKUP(I20,'note rythmeFormat1et2'!$B$3:$D$14,2,TRUE),0)</f>
        <v>0</v>
      </c>
      <c r="K20" s="160">
        <f t="shared" si="4"/>
        <v>0</v>
      </c>
      <c r="L20" s="160">
        <f>IFERROR(VLOOKUP(K20,'note nbre erreursformat1et2'!$C$2:$D$9,2,TRUE),0)</f>
        <v>10</v>
      </c>
      <c r="M20" s="101"/>
      <c r="N20" s="101"/>
      <c r="O20" s="143">
        <f t="shared" si="0"/>
        <v>10</v>
      </c>
      <c r="P20" s="144">
        <f t="shared" si="5"/>
        <v>9.5238095238095237</v>
      </c>
    </row>
    <row r="21" spans="1:16" x14ac:dyDescent="0.25">
      <c r="A21" s="155"/>
      <c r="B21" s="155"/>
      <c r="C21" s="89"/>
      <c r="D21" s="105">
        <f t="shared" si="1"/>
        <v>0</v>
      </c>
      <c r="E21" s="159"/>
      <c r="F21" s="157"/>
      <c r="G21" s="140">
        <f>VLOOKUP(F21,'note  balises cherchéesFormat12'!$B$3:$C$13,2,TRUE)</f>
        <v>0</v>
      </c>
      <c r="H21" s="141">
        <f t="shared" si="2"/>
        <v>0</v>
      </c>
      <c r="I21" s="141">
        <f t="shared" si="3"/>
        <v>0</v>
      </c>
      <c r="J21" s="142">
        <f>IFERROR(VLOOKUP(I21,'note rythmeFormat1et2'!$B$3:$D$14,2,TRUE),0)</f>
        <v>0</v>
      </c>
      <c r="K21" s="160">
        <f t="shared" si="4"/>
        <v>0</v>
      </c>
      <c r="L21" s="160">
        <f>IFERROR(VLOOKUP(K21,'note nbre erreursformat1et2'!$C$2:$D$9,2,TRUE),0)</f>
        <v>10</v>
      </c>
      <c r="M21" s="101"/>
      <c r="N21" s="101"/>
      <c r="O21" s="143">
        <f t="shared" si="0"/>
        <v>10</v>
      </c>
      <c r="P21" s="144">
        <f t="shared" si="5"/>
        <v>9.5238095238095237</v>
      </c>
    </row>
    <row r="22" spans="1:16" x14ac:dyDescent="0.25">
      <c r="A22" s="155"/>
      <c r="B22" s="155"/>
      <c r="C22" s="89"/>
      <c r="D22" s="105">
        <f t="shared" si="1"/>
        <v>0</v>
      </c>
      <c r="E22" s="159"/>
      <c r="F22" s="157"/>
      <c r="G22" s="140">
        <f>VLOOKUP(F22,'note  balises cherchéesFormat12'!$B$3:$C$13,2,TRUE)</f>
        <v>0</v>
      </c>
      <c r="H22" s="141">
        <f t="shared" si="2"/>
        <v>0</v>
      </c>
      <c r="I22" s="141">
        <f t="shared" si="3"/>
        <v>0</v>
      </c>
      <c r="J22" s="142">
        <f>IFERROR(VLOOKUP(I22,'note rythmeFormat1et2'!$B$3:$D$14,2,TRUE),0)</f>
        <v>0</v>
      </c>
      <c r="K22" s="160">
        <f t="shared" si="4"/>
        <v>0</v>
      </c>
      <c r="L22" s="160">
        <f>IFERROR(VLOOKUP(K22,'note nbre erreursformat1et2'!$C$2:$D$9,2,TRUE),0)</f>
        <v>10</v>
      </c>
      <c r="M22" s="101"/>
      <c r="N22" s="101"/>
      <c r="O22" s="143">
        <f t="shared" si="0"/>
        <v>10</v>
      </c>
      <c r="P22" s="144">
        <f t="shared" si="5"/>
        <v>9.5238095238095237</v>
      </c>
    </row>
    <row r="23" spans="1:16" x14ac:dyDescent="0.25">
      <c r="A23" s="155"/>
      <c r="B23" s="155"/>
      <c r="C23" s="89"/>
      <c r="D23" s="105">
        <f t="shared" si="1"/>
        <v>0</v>
      </c>
      <c r="E23" s="159"/>
      <c r="F23" s="157"/>
      <c r="G23" s="140">
        <f>VLOOKUP(F23,'note  balises cherchéesFormat12'!$B$3:$C$13,2,TRUE)</f>
        <v>0</v>
      </c>
      <c r="H23" s="141">
        <f t="shared" si="2"/>
        <v>0</v>
      </c>
      <c r="I23" s="141">
        <f t="shared" si="3"/>
        <v>0</v>
      </c>
      <c r="J23" s="142">
        <f>IFERROR(VLOOKUP(I23,'note rythmeFormat1et2'!$B$3:$D$14,2,TRUE),0)</f>
        <v>0</v>
      </c>
      <c r="K23" s="160">
        <f t="shared" si="4"/>
        <v>0</v>
      </c>
      <c r="L23" s="160">
        <f>IFERROR(VLOOKUP(K23,'note nbre erreursformat1et2'!$C$2:$D$9,2,TRUE),0)</f>
        <v>10</v>
      </c>
      <c r="M23" s="101"/>
      <c r="N23" s="101"/>
      <c r="O23" s="143">
        <f t="shared" si="0"/>
        <v>10</v>
      </c>
      <c r="P23" s="144">
        <f t="shared" si="5"/>
        <v>9.5238095238095237</v>
      </c>
    </row>
    <row r="24" spans="1:16" x14ac:dyDescent="0.25">
      <c r="A24" s="155"/>
      <c r="B24" s="155"/>
      <c r="C24" s="89"/>
      <c r="D24" s="105">
        <f t="shared" si="1"/>
        <v>0</v>
      </c>
      <c r="E24" s="159"/>
      <c r="F24" s="157"/>
      <c r="G24" s="140">
        <f>VLOOKUP(F24,'note  balises cherchéesFormat12'!$B$3:$C$13,2,TRUE)</f>
        <v>0</v>
      </c>
      <c r="H24" s="141">
        <f t="shared" si="2"/>
        <v>0</v>
      </c>
      <c r="I24" s="141">
        <f t="shared" si="3"/>
        <v>0</v>
      </c>
      <c r="J24" s="142">
        <f>IFERROR(VLOOKUP(I24,'note rythmeFormat1et2'!$B$3:$D$14,2,TRUE),0)</f>
        <v>0</v>
      </c>
      <c r="K24" s="160">
        <f t="shared" si="4"/>
        <v>0</v>
      </c>
      <c r="L24" s="160">
        <f>IFERROR(VLOOKUP(K24,'note nbre erreursformat1et2'!$C$2:$D$9,2,TRUE),0)</f>
        <v>10</v>
      </c>
      <c r="M24" s="101"/>
      <c r="N24" s="101"/>
      <c r="O24" s="143">
        <f t="shared" si="0"/>
        <v>10</v>
      </c>
      <c r="P24" s="144">
        <f t="shared" si="5"/>
        <v>9.5238095238095237</v>
      </c>
    </row>
    <row r="25" spans="1:16" x14ac:dyDescent="0.25">
      <c r="A25" s="155"/>
      <c r="B25" s="155"/>
      <c r="C25" s="89"/>
      <c r="D25" s="105">
        <f t="shared" si="1"/>
        <v>0</v>
      </c>
      <c r="E25" s="159"/>
      <c r="F25" s="157"/>
      <c r="G25" s="140">
        <f>VLOOKUP(F25,'note  balises cherchéesFormat12'!$B$3:$C$13,2,TRUE)</f>
        <v>0</v>
      </c>
      <c r="H25" s="141">
        <f t="shared" si="2"/>
        <v>0</v>
      </c>
      <c r="I25" s="141">
        <f t="shared" si="3"/>
        <v>0</v>
      </c>
      <c r="J25" s="142">
        <f>IFERROR(VLOOKUP(I25,'note rythmeFormat1et2'!$B$3:$D$14,2,TRUE),0)</f>
        <v>0</v>
      </c>
      <c r="K25" s="160">
        <f t="shared" si="4"/>
        <v>0</v>
      </c>
      <c r="L25" s="160">
        <f>IFERROR(VLOOKUP(K25,'note nbre erreursformat1et2'!$C$2:$D$9,2,TRUE),0)</f>
        <v>10</v>
      </c>
      <c r="M25" s="101"/>
      <c r="N25" s="101"/>
      <c r="O25" s="143">
        <f t="shared" si="0"/>
        <v>10</v>
      </c>
      <c r="P25" s="144">
        <f t="shared" si="5"/>
        <v>9.5238095238095237</v>
      </c>
    </row>
    <row r="26" spans="1:16" x14ac:dyDescent="0.25">
      <c r="A26" s="155"/>
      <c r="B26" s="155"/>
      <c r="C26" s="89"/>
      <c r="D26" s="105">
        <f t="shared" si="1"/>
        <v>0</v>
      </c>
      <c r="E26" s="159"/>
      <c r="F26" s="157"/>
      <c r="G26" s="140">
        <f>VLOOKUP(F26,'note  balises cherchéesFormat12'!$B$3:$C$13,2,TRUE)</f>
        <v>0</v>
      </c>
      <c r="H26" s="141">
        <f t="shared" si="2"/>
        <v>0</v>
      </c>
      <c r="I26" s="141">
        <f t="shared" si="3"/>
        <v>0</v>
      </c>
      <c r="J26" s="142">
        <f>IFERROR(VLOOKUP(I26,'note rythmeFormat1et2'!$B$3:$D$14,2,TRUE),0)</f>
        <v>0</v>
      </c>
      <c r="K26" s="160">
        <f t="shared" si="4"/>
        <v>0</v>
      </c>
      <c r="L26" s="160">
        <f>IFERROR(VLOOKUP(K26,'note nbre erreursformat1et2'!$C$2:$D$9,2,TRUE),0)</f>
        <v>10</v>
      </c>
      <c r="M26" s="101"/>
      <c r="N26" s="101"/>
      <c r="O26" s="143">
        <f t="shared" si="0"/>
        <v>10</v>
      </c>
      <c r="P26" s="144">
        <f t="shared" si="5"/>
        <v>9.5238095238095237</v>
      </c>
    </row>
    <row r="27" spans="1:16" x14ac:dyDescent="0.25">
      <c r="A27" s="155"/>
      <c r="B27" s="155"/>
      <c r="C27" s="89"/>
      <c r="D27" s="105">
        <f t="shared" si="1"/>
        <v>0</v>
      </c>
      <c r="E27" s="159"/>
      <c r="F27" s="157"/>
      <c r="G27" s="140">
        <f>VLOOKUP(F27,'note  balises cherchéesFormat12'!$B$3:$C$13,2,TRUE)</f>
        <v>0</v>
      </c>
      <c r="H27" s="141">
        <f t="shared" si="2"/>
        <v>0</v>
      </c>
      <c r="I27" s="141">
        <f t="shared" si="3"/>
        <v>0</v>
      </c>
      <c r="J27" s="142">
        <f>IFERROR(VLOOKUP(I27,'note rythmeFormat1et2'!$B$3:$D$14,2,TRUE),0)</f>
        <v>0</v>
      </c>
      <c r="K27" s="160">
        <f t="shared" si="4"/>
        <v>0</v>
      </c>
      <c r="L27" s="160">
        <f>IFERROR(VLOOKUP(K27,'note nbre erreursformat1et2'!$C$2:$D$9,2,TRUE),0)</f>
        <v>10</v>
      </c>
      <c r="M27" s="101"/>
      <c r="N27" s="101"/>
      <c r="O27" s="143">
        <f t="shared" si="0"/>
        <v>10</v>
      </c>
      <c r="P27" s="144">
        <f t="shared" si="5"/>
        <v>9.5238095238095237</v>
      </c>
    </row>
    <row r="28" spans="1:16" x14ac:dyDescent="0.25">
      <c r="A28" s="155"/>
      <c r="B28" s="155"/>
      <c r="C28" s="89"/>
      <c r="D28" s="105">
        <f t="shared" si="1"/>
        <v>0</v>
      </c>
      <c r="E28" s="159"/>
      <c r="F28" s="157"/>
      <c r="G28" s="140">
        <f>VLOOKUP(F28,'note  balises cherchéesFormat12'!$B$3:$C$13,2,TRUE)</f>
        <v>0</v>
      </c>
      <c r="H28" s="141">
        <f t="shared" si="2"/>
        <v>0</v>
      </c>
      <c r="I28" s="141">
        <f t="shared" si="3"/>
        <v>0</v>
      </c>
      <c r="J28" s="142">
        <f>IFERROR(VLOOKUP(I28,'note rythmeFormat1et2'!$B$3:$D$14,2,TRUE),0)</f>
        <v>0</v>
      </c>
      <c r="K28" s="160">
        <f t="shared" si="4"/>
        <v>0</v>
      </c>
      <c r="L28" s="160">
        <f>IFERROR(VLOOKUP(K28,'note nbre erreursformat1et2'!$C$2:$D$9,2,TRUE),0)</f>
        <v>10</v>
      </c>
      <c r="M28" s="101"/>
      <c r="N28" s="101"/>
      <c r="O28" s="143">
        <f t="shared" si="0"/>
        <v>10</v>
      </c>
      <c r="P28" s="144">
        <f t="shared" si="5"/>
        <v>9.5238095238095237</v>
      </c>
    </row>
    <row r="29" spans="1:16" x14ac:dyDescent="0.25">
      <c r="A29" s="155"/>
      <c r="B29" s="155"/>
      <c r="C29" s="89"/>
      <c r="D29" s="105">
        <f t="shared" si="1"/>
        <v>0</v>
      </c>
      <c r="E29" s="159"/>
      <c r="F29" s="157"/>
      <c r="G29" s="140">
        <f>VLOOKUP(F29,'note  balises cherchéesFormat12'!$B$3:$C$13,2,TRUE)</f>
        <v>0</v>
      </c>
      <c r="H29" s="141">
        <f t="shared" si="2"/>
        <v>0</v>
      </c>
      <c r="I29" s="141">
        <f t="shared" si="3"/>
        <v>0</v>
      </c>
      <c r="J29" s="142">
        <f>IFERROR(VLOOKUP(I29,'note rythmeFormat1et2'!$B$3:$D$14,2,TRUE),0)</f>
        <v>0</v>
      </c>
      <c r="K29" s="160">
        <f t="shared" si="4"/>
        <v>0</v>
      </c>
      <c r="L29" s="160">
        <f>IFERROR(VLOOKUP(K29,'note nbre erreursformat1et2'!$C$2:$D$9,2,TRUE),0)</f>
        <v>10</v>
      </c>
      <c r="M29" s="101"/>
      <c r="N29" s="101"/>
      <c r="O29" s="143">
        <f t="shared" si="0"/>
        <v>10</v>
      </c>
      <c r="P29" s="144">
        <f t="shared" si="5"/>
        <v>9.5238095238095237</v>
      </c>
    </row>
    <row r="30" spans="1:16" x14ac:dyDescent="0.25">
      <c r="A30" s="155"/>
      <c r="B30" s="155"/>
      <c r="C30" s="89"/>
      <c r="D30" s="105">
        <f t="shared" si="1"/>
        <v>0</v>
      </c>
      <c r="E30" s="159"/>
      <c r="F30" s="157"/>
      <c r="G30" s="140">
        <f>VLOOKUP(F30,'note  balises cherchéesFormat12'!$B$3:$C$13,2,TRUE)</f>
        <v>0</v>
      </c>
      <c r="H30" s="141">
        <f t="shared" si="2"/>
        <v>0</v>
      </c>
      <c r="I30" s="141">
        <f t="shared" si="3"/>
        <v>0</v>
      </c>
      <c r="J30" s="142">
        <f>IFERROR(VLOOKUP(I30,'note rythmeFormat1et2'!$B$3:$D$14,2,TRUE),0)</f>
        <v>0</v>
      </c>
      <c r="K30" s="160">
        <f t="shared" si="4"/>
        <v>0</v>
      </c>
      <c r="L30" s="160">
        <f>IFERROR(VLOOKUP(K30,'note nbre erreursformat1et2'!$C$2:$D$9,2,TRUE),0)</f>
        <v>10</v>
      </c>
      <c r="M30" s="101"/>
      <c r="N30" s="101"/>
      <c r="O30" s="143">
        <f t="shared" si="0"/>
        <v>10</v>
      </c>
      <c r="P30" s="144">
        <f t="shared" si="5"/>
        <v>9.5238095238095237</v>
      </c>
    </row>
    <row r="31" spans="1:16" x14ac:dyDescent="0.25">
      <c r="A31" s="155"/>
      <c r="B31" s="155"/>
      <c r="C31" s="89"/>
      <c r="D31" s="105">
        <f t="shared" si="1"/>
        <v>0</v>
      </c>
      <c r="E31" s="159"/>
      <c r="F31" s="157"/>
      <c r="G31" s="140">
        <f>VLOOKUP(F31,'note  balises cherchéesFormat12'!$B$3:$C$13,2,TRUE)</f>
        <v>0</v>
      </c>
      <c r="H31" s="141">
        <f t="shared" si="2"/>
        <v>0</v>
      </c>
      <c r="I31" s="141">
        <f t="shared" si="3"/>
        <v>0</v>
      </c>
      <c r="J31" s="142">
        <f>IFERROR(VLOOKUP(I31,'note rythmeFormat1et2'!$B$3:$D$14,2,TRUE),0)</f>
        <v>0</v>
      </c>
      <c r="K31" s="160">
        <f t="shared" si="4"/>
        <v>0</v>
      </c>
      <c r="L31" s="160">
        <f>IFERROR(VLOOKUP(K31,'note nbre erreursformat1et2'!$C$2:$D$9,2,TRUE),0)</f>
        <v>10</v>
      </c>
      <c r="M31" s="101"/>
      <c r="N31" s="101"/>
      <c r="O31" s="143">
        <f t="shared" si="0"/>
        <v>10</v>
      </c>
      <c r="P31" s="144">
        <f t="shared" si="5"/>
        <v>9.5238095238095237</v>
      </c>
    </row>
    <row r="32" spans="1:16" x14ac:dyDescent="0.25">
      <c r="A32" s="155"/>
      <c r="B32" s="155"/>
      <c r="C32" s="89"/>
      <c r="D32" s="105">
        <f t="shared" si="1"/>
        <v>0</v>
      </c>
      <c r="E32" s="159"/>
      <c r="F32" s="157"/>
      <c r="G32" s="140">
        <f>VLOOKUP(F32,'note  balises cherchéesFormat12'!$B$3:$C$13,2,TRUE)</f>
        <v>0</v>
      </c>
      <c r="H32" s="141">
        <f t="shared" si="2"/>
        <v>0</v>
      </c>
      <c r="I32" s="141">
        <f t="shared" si="3"/>
        <v>0</v>
      </c>
      <c r="J32" s="142">
        <f>IFERROR(VLOOKUP(I32,'note rythmeFormat1et2'!$B$3:$D$14,2,TRUE),0)</f>
        <v>0</v>
      </c>
      <c r="K32" s="160">
        <f t="shared" si="4"/>
        <v>0</v>
      </c>
      <c r="L32" s="160">
        <f>IFERROR(VLOOKUP(K32,'note nbre erreursformat1et2'!$C$2:$D$9,2,TRUE),0)</f>
        <v>10</v>
      </c>
      <c r="M32" s="101"/>
      <c r="N32" s="101"/>
      <c r="O32" s="143">
        <f t="shared" si="0"/>
        <v>10</v>
      </c>
      <c r="P32" s="144">
        <f t="shared" si="5"/>
        <v>9.5238095238095237</v>
      </c>
    </row>
    <row r="33" spans="1:16" x14ac:dyDescent="0.25">
      <c r="A33" s="155"/>
      <c r="B33" s="155"/>
      <c r="C33" s="89"/>
      <c r="D33" s="105">
        <f t="shared" si="1"/>
        <v>0</v>
      </c>
      <c r="E33" s="159"/>
      <c r="F33" s="157"/>
      <c r="G33" s="140">
        <f>VLOOKUP(F33,'note  balises cherchéesFormat12'!$B$3:$C$13,2,TRUE)</f>
        <v>0</v>
      </c>
      <c r="H33" s="141">
        <f t="shared" si="2"/>
        <v>0</v>
      </c>
      <c r="I33" s="141">
        <f t="shared" si="3"/>
        <v>0</v>
      </c>
      <c r="J33" s="142">
        <f>IFERROR(VLOOKUP(I33,'note rythmeFormat1et2'!$B$3:$D$14,2,TRUE),0)</f>
        <v>0</v>
      </c>
      <c r="K33" s="160">
        <f t="shared" si="4"/>
        <v>0</v>
      </c>
      <c r="L33" s="160">
        <f>IFERROR(VLOOKUP(K33,'note nbre erreursformat1et2'!$C$2:$D$9,2,TRUE),0)</f>
        <v>10</v>
      </c>
      <c r="M33" s="101"/>
      <c r="N33" s="101"/>
      <c r="O33" s="143">
        <f t="shared" si="0"/>
        <v>10</v>
      </c>
      <c r="P33" s="144">
        <f t="shared" si="5"/>
        <v>9.5238095238095237</v>
      </c>
    </row>
    <row r="34" spans="1:16" x14ac:dyDescent="0.25">
      <c r="A34" s="155"/>
      <c r="B34" s="155"/>
      <c r="C34" s="89"/>
      <c r="D34" s="105">
        <f t="shared" si="1"/>
        <v>0</v>
      </c>
      <c r="E34" s="159"/>
      <c r="F34" s="157"/>
      <c r="G34" s="140">
        <f>VLOOKUP(F34,'note  balises cherchéesFormat12'!$B$3:$C$13,2,TRUE)</f>
        <v>0</v>
      </c>
      <c r="H34" s="141">
        <f t="shared" si="2"/>
        <v>0</v>
      </c>
      <c r="I34" s="141">
        <f>IFERROR(H34/F34,0)</f>
        <v>0</v>
      </c>
      <c r="J34" s="142">
        <f>IFERROR(VLOOKUP(I34,'note rythmeFormat1et2'!$B$3:$D$14,2,TRUE),0)</f>
        <v>0</v>
      </c>
      <c r="K34" s="160">
        <f t="shared" si="4"/>
        <v>0</v>
      </c>
      <c r="L34" s="160">
        <f>IFERROR(VLOOKUP(K34,'note nbre erreursformat1et2'!$C$2:$D$9,2,TRUE),0)</f>
        <v>10</v>
      </c>
      <c r="M34" s="101"/>
      <c r="N34" s="101"/>
      <c r="O34" s="143">
        <f>G34+J34+L34+M34</f>
        <v>10</v>
      </c>
      <c r="P34" s="144">
        <f>(20/21)*O34</f>
        <v>9.5238095238095237</v>
      </c>
    </row>
    <row r="35" spans="1:16" x14ac:dyDescent="0.25">
      <c r="A35" s="155"/>
      <c r="B35" s="155"/>
      <c r="C35" s="89"/>
      <c r="D35" s="105">
        <f t="shared" si="1"/>
        <v>0</v>
      </c>
      <c r="E35" s="159"/>
      <c r="F35" s="157"/>
      <c r="G35" s="140">
        <f>VLOOKUP(F35,'note  balises cherchéesFormat12'!$B$3:$C$13,2,TRUE)</f>
        <v>0</v>
      </c>
      <c r="H35" s="141">
        <f t="shared" si="2"/>
        <v>0</v>
      </c>
      <c r="I35" s="141">
        <f t="shared" ref="I35:I38" si="6">IFERROR(H35/F35,0)</f>
        <v>0</v>
      </c>
      <c r="J35" s="142">
        <f>IFERROR(VLOOKUP(I35,'note rythmeFormat1et2'!$B$3:$D$14,2,TRUE),0)</f>
        <v>0</v>
      </c>
      <c r="K35" s="160">
        <f t="shared" si="4"/>
        <v>0</v>
      </c>
      <c r="L35" s="160">
        <f>IFERROR(VLOOKUP(K35,'note nbre erreursformat1et2'!$C$2:$D$9,2,TRUE),0)</f>
        <v>10</v>
      </c>
      <c r="M35" s="101"/>
      <c r="N35" s="101"/>
      <c r="O35" s="143">
        <f t="shared" ref="O35:O38" si="7">G35+J35+L35+M35</f>
        <v>10</v>
      </c>
      <c r="P35" s="144">
        <f t="shared" ref="P35:P38" si="8">(20/21)*O35</f>
        <v>9.5238095238095237</v>
      </c>
    </row>
    <row r="36" spans="1:16" x14ac:dyDescent="0.25">
      <c r="A36" s="155"/>
      <c r="B36" s="155"/>
      <c r="C36" s="89"/>
      <c r="D36" s="105">
        <f t="shared" si="1"/>
        <v>0</v>
      </c>
      <c r="E36" s="159"/>
      <c r="F36" s="157"/>
      <c r="G36" s="140">
        <f>VLOOKUP(F36,'note  balises cherchéesFormat12'!$B$3:$C$13,2,TRUE)</f>
        <v>0</v>
      </c>
      <c r="H36" s="141">
        <f t="shared" si="2"/>
        <v>0</v>
      </c>
      <c r="I36" s="141">
        <f t="shared" si="6"/>
        <v>0</v>
      </c>
      <c r="J36" s="142">
        <f>IFERROR(VLOOKUP(I36,'note rythmeFormat1et2'!$B$3:$D$14,2,TRUE),0)</f>
        <v>0</v>
      </c>
      <c r="K36" s="160">
        <f t="shared" si="4"/>
        <v>0</v>
      </c>
      <c r="L36" s="160">
        <f>IFERROR(VLOOKUP(K36,'note nbre erreursformat1et2'!$C$2:$D$9,2,TRUE),0)</f>
        <v>10</v>
      </c>
      <c r="M36" s="101"/>
      <c r="N36" s="101"/>
      <c r="O36" s="143">
        <f t="shared" si="7"/>
        <v>10</v>
      </c>
      <c r="P36" s="144">
        <f t="shared" si="8"/>
        <v>9.5238095238095237</v>
      </c>
    </row>
    <row r="37" spans="1:16" x14ac:dyDescent="0.25">
      <c r="A37" s="155"/>
      <c r="B37" s="155"/>
      <c r="C37" s="89"/>
      <c r="D37" s="105">
        <f t="shared" si="1"/>
        <v>0</v>
      </c>
      <c r="E37" s="159"/>
      <c r="F37" s="157"/>
      <c r="G37" s="140">
        <f>VLOOKUP(F37,'note  balises cherchéesFormat12'!$B$3:$C$13,2,TRUE)</f>
        <v>0</v>
      </c>
      <c r="H37" s="141">
        <f t="shared" si="2"/>
        <v>0</v>
      </c>
      <c r="I37" s="141">
        <f t="shared" si="6"/>
        <v>0</v>
      </c>
      <c r="J37" s="142">
        <f>IFERROR(VLOOKUP(I37,'note rythmeFormat1et2'!$B$3:$D$14,2,TRUE),0)</f>
        <v>0</v>
      </c>
      <c r="K37" s="160">
        <f t="shared" si="4"/>
        <v>0</v>
      </c>
      <c r="L37" s="160">
        <f>IFERROR(VLOOKUP(K37,'note nbre erreursformat1et2'!$C$2:$D$9,2,TRUE),0)</f>
        <v>10</v>
      </c>
      <c r="M37" s="101"/>
      <c r="N37" s="101"/>
      <c r="O37" s="143">
        <f t="shared" si="7"/>
        <v>10</v>
      </c>
      <c r="P37" s="144">
        <f t="shared" si="8"/>
        <v>9.5238095238095237</v>
      </c>
    </row>
    <row r="38" spans="1:16" x14ac:dyDescent="0.25">
      <c r="A38" s="155"/>
      <c r="B38" s="155"/>
      <c r="C38" s="89"/>
      <c r="D38" s="105">
        <f t="shared" si="1"/>
        <v>0</v>
      </c>
      <c r="E38" s="159"/>
      <c r="F38" s="157"/>
      <c r="G38" s="140">
        <f>VLOOKUP(F38,'note  balises cherchéesFormat12'!$B$3:$C$13,2,TRUE)</f>
        <v>0</v>
      </c>
      <c r="H38" s="141">
        <f t="shared" si="2"/>
        <v>0</v>
      </c>
      <c r="I38" s="141">
        <f t="shared" si="6"/>
        <v>0</v>
      </c>
      <c r="J38" s="142">
        <f>IFERROR(VLOOKUP(I38,'note rythmeFormat1et2'!$B$3:$D$14,2,TRUE),0)</f>
        <v>0</v>
      </c>
      <c r="K38" s="160">
        <f t="shared" si="4"/>
        <v>0</v>
      </c>
      <c r="L38" s="160">
        <f>IFERROR(VLOOKUP(K38,'note nbre erreursformat1et2'!$C$2:$D$9,2,TRUE),0)</f>
        <v>10</v>
      </c>
      <c r="M38" s="101"/>
      <c r="N38" s="101"/>
      <c r="O38" s="143">
        <f t="shared" si="7"/>
        <v>10</v>
      </c>
      <c r="P38" s="144">
        <f t="shared" si="8"/>
        <v>9.5238095238095237</v>
      </c>
    </row>
  </sheetData>
  <sheetProtection selectLockedCells="1"/>
  <mergeCells count="1">
    <mergeCell ref="C1:P2"/>
  </mergeCells>
  <dataValidations count="3">
    <dataValidation type="list" allowBlank="1" showInputMessage="1" showErrorMessage="1" prompt="Choisissez le NOM de L'élève" sqref="A4:B38">
      <formula1>listeeleves</formula1>
    </dataValidation>
    <dataValidation type="list" allowBlank="1" showInputMessage="1" showErrorMessage="1" prompt="Saisir 745 pour 7min45s, 5430 pour 54min30s etc" sqref="C4:C38">
      <formula1>tempsdecimal</formula1>
    </dataValidation>
    <dataValidation type="list" allowBlank="1" showInputMessage="1" showErrorMessage="1" sqref="E4:F38">
      <formula1>nbreerreur</formula1>
    </dataValidation>
  </dataValidations>
  <pageMargins left="0.7" right="0.7" top="0.75" bottom="0.75" header="0.3" footer="0.3"/>
  <pageSetup paperSize="9" orientation="portrait" horizontalDpi="4294967294"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W37"/>
  <sheetViews>
    <sheetView zoomScale="75" zoomScaleNormal="75" workbookViewId="0">
      <selection activeCell="N25" sqref="N25"/>
    </sheetView>
  </sheetViews>
  <sheetFormatPr baseColWidth="10" defaultRowHeight="15.75" x14ac:dyDescent="0.25"/>
  <cols>
    <col min="1" max="1" width="23.5" style="26" customWidth="1"/>
    <col min="2" max="2" width="21.75" style="26" customWidth="1"/>
    <col min="3" max="3" width="10.25" style="26" customWidth="1"/>
    <col min="4" max="4" width="10.375" style="26" customWidth="1"/>
    <col min="5" max="5" width="7.125" style="26" customWidth="1"/>
    <col min="6" max="6" width="11.625" style="26" customWidth="1"/>
    <col min="7" max="8" width="7.125" style="26" customWidth="1"/>
    <col min="9" max="9" width="10.25" style="26" customWidth="1"/>
    <col min="10" max="10" width="10.5" style="26" customWidth="1"/>
    <col min="11" max="11" width="8.375" style="26" customWidth="1"/>
    <col min="12" max="12" width="9.25" style="26" customWidth="1"/>
    <col min="13" max="13" width="9.125" style="26" customWidth="1"/>
    <col min="14" max="14" width="9.25" style="26" customWidth="1"/>
    <col min="15" max="15" width="10.125" style="26" customWidth="1"/>
    <col min="16" max="17" width="7.125" style="26" customWidth="1"/>
    <col min="18" max="18" width="10" style="26" customWidth="1"/>
    <col min="19" max="20" width="7.125" style="26" customWidth="1"/>
    <col min="21" max="21" width="10.5" style="26" customWidth="1"/>
    <col min="22" max="23" width="7.125" style="26" customWidth="1"/>
    <col min="24" max="24" width="10" style="26" customWidth="1"/>
    <col min="25" max="26" width="7.125" style="26" customWidth="1"/>
    <col min="27" max="27" width="9.625" style="26" customWidth="1"/>
    <col min="28" max="28" width="8.25" style="26" customWidth="1"/>
    <col min="29" max="29" width="7.125" style="26" customWidth="1"/>
    <col min="30" max="30" width="8.75" style="26" customWidth="1"/>
    <col min="31" max="32" width="7.125" style="26" customWidth="1"/>
    <col min="33" max="33" width="9.125" style="26" customWidth="1"/>
    <col min="34" max="35" width="7.125" style="26" customWidth="1"/>
    <col min="36" max="36" width="9.125" style="26" customWidth="1"/>
    <col min="37" max="37" width="7.125" style="26" customWidth="1"/>
    <col min="38" max="38" width="9.125" style="26" customWidth="1"/>
    <col min="39" max="39" width="16.125" style="26" customWidth="1"/>
    <col min="40" max="40" width="30.125" style="26" customWidth="1"/>
    <col min="41" max="41" width="30" style="26" customWidth="1"/>
    <col min="42" max="42" width="10.375" style="26" customWidth="1"/>
    <col min="43" max="43" width="14.875" style="26" customWidth="1"/>
    <col min="44" max="44" width="17.25" style="26" customWidth="1"/>
    <col min="45" max="45" width="21.5" style="26" customWidth="1"/>
    <col min="46" max="46" width="14.875" style="26" customWidth="1"/>
    <col min="47" max="47" width="23.5" style="26" customWidth="1"/>
    <col min="48" max="48" width="9.25" style="26" customWidth="1"/>
    <col min="49" max="16384" width="11" style="26"/>
  </cols>
  <sheetData>
    <row r="1" spans="1:49" ht="66.75" customHeight="1" thickBot="1" x14ac:dyDescent="0.3">
      <c r="C1" s="213" t="s">
        <v>179</v>
      </c>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row>
    <row r="2" spans="1:49" ht="58.5" customHeight="1" thickBot="1" x14ac:dyDescent="0.3">
      <c r="A2" s="27"/>
      <c r="B2" s="27"/>
      <c r="C2" s="214" t="s">
        <v>167</v>
      </c>
      <c r="D2" s="215"/>
      <c r="E2" s="216"/>
      <c r="F2" s="217" t="s">
        <v>168</v>
      </c>
      <c r="G2" s="218"/>
      <c r="H2" s="219"/>
      <c r="I2" s="214" t="s">
        <v>169</v>
      </c>
      <c r="J2" s="215"/>
      <c r="K2" s="216"/>
      <c r="L2" s="217" t="s">
        <v>170</v>
      </c>
      <c r="M2" s="218"/>
      <c r="N2" s="219"/>
      <c r="O2" s="214" t="s">
        <v>171</v>
      </c>
      <c r="P2" s="215"/>
      <c r="Q2" s="216"/>
      <c r="R2" s="217" t="s">
        <v>172</v>
      </c>
      <c r="S2" s="218"/>
      <c r="T2" s="219"/>
      <c r="U2" s="214" t="s">
        <v>173</v>
      </c>
      <c r="V2" s="215"/>
      <c r="W2" s="216"/>
      <c r="X2" s="217" t="s">
        <v>174</v>
      </c>
      <c r="Y2" s="218"/>
      <c r="Z2" s="219"/>
      <c r="AA2" s="214" t="s">
        <v>175</v>
      </c>
      <c r="AB2" s="215"/>
      <c r="AC2" s="216"/>
      <c r="AD2" s="217" t="s">
        <v>176</v>
      </c>
      <c r="AE2" s="218"/>
      <c r="AF2" s="219"/>
      <c r="AG2" s="214" t="s">
        <v>177</v>
      </c>
      <c r="AH2" s="215"/>
      <c r="AI2" s="216"/>
      <c r="AJ2" s="217" t="s">
        <v>178</v>
      </c>
      <c r="AK2" s="218"/>
      <c r="AL2" s="219"/>
      <c r="AM2" s="28"/>
      <c r="AN2" s="28"/>
      <c r="AO2" s="28"/>
      <c r="AP2" s="28"/>
      <c r="AQ2" s="28"/>
      <c r="AR2" s="28"/>
      <c r="AS2" s="28"/>
      <c r="AT2" s="28"/>
      <c r="AU2" s="28"/>
      <c r="AV2" s="28"/>
    </row>
    <row r="3" spans="1:49" ht="55.5" thickBot="1" x14ac:dyDescent="0.3">
      <c r="A3" s="29" t="s">
        <v>77</v>
      </c>
      <c r="B3" s="29" t="s">
        <v>78</v>
      </c>
      <c r="C3" s="31" t="s">
        <v>150</v>
      </c>
      <c r="D3" s="32" t="s">
        <v>0</v>
      </c>
      <c r="E3" s="33" t="s">
        <v>1</v>
      </c>
      <c r="F3" s="35" t="s">
        <v>150</v>
      </c>
      <c r="G3" s="36" t="s">
        <v>0</v>
      </c>
      <c r="H3" s="37" t="s">
        <v>1</v>
      </c>
      <c r="I3" s="39" t="s">
        <v>150</v>
      </c>
      <c r="J3" s="40" t="s">
        <v>0</v>
      </c>
      <c r="K3" s="41" t="s">
        <v>1</v>
      </c>
      <c r="L3" s="43" t="s">
        <v>150</v>
      </c>
      <c r="M3" s="44" t="s">
        <v>0</v>
      </c>
      <c r="N3" s="45" t="s">
        <v>1</v>
      </c>
      <c r="O3" s="47" t="s">
        <v>150</v>
      </c>
      <c r="P3" s="48" t="s">
        <v>0</v>
      </c>
      <c r="Q3" s="49" t="s">
        <v>1</v>
      </c>
      <c r="R3" s="51" t="s">
        <v>150</v>
      </c>
      <c r="S3" s="52" t="s">
        <v>0</v>
      </c>
      <c r="T3" s="53" t="s">
        <v>1</v>
      </c>
      <c r="U3" s="55" t="s">
        <v>150</v>
      </c>
      <c r="V3" s="56" t="s">
        <v>0</v>
      </c>
      <c r="W3" s="57" t="s">
        <v>1</v>
      </c>
      <c r="X3" s="59" t="s">
        <v>150</v>
      </c>
      <c r="Y3" s="60" t="s">
        <v>0</v>
      </c>
      <c r="Z3" s="61" t="s">
        <v>1</v>
      </c>
      <c r="AA3" s="63" t="s">
        <v>150</v>
      </c>
      <c r="AB3" s="64" t="s">
        <v>0</v>
      </c>
      <c r="AC3" s="65" t="s">
        <v>1</v>
      </c>
      <c r="AD3" s="67" t="s">
        <v>150</v>
      </c>
      <c r="AE3" s="68" t="s">
        <v>0</v>
      </c>
      <c r="AF3" s="69" t="s">
        <v>1</v>
      </c>
      <c r="AG3" s="71" t="s">
        <v>150</v>
      </c>
      <c r="AH3" s="72" t="s">
        <v>0</v>
      </c>
      <c r="AI3" s="73" t="s">
        <v>1</v>
      </c>
      <c r="AJ3" s="75" t="s">
        <v>150</v>
      </c>
      <c r="AK3" s="76" t="s">
        <v>0</v>
      </c>
      <c r="AL3" s="77" t="s">
        <v>1</v>
      </c>
      <c r="AM3" s="78" t="s">
        <v>213</v>
      </c>
      <c r="AN3" s="79" t="s">
        <v>73</v>
      </c>
      <c r="AO3" s="80" t="s">
        <v>57</v>
      </c>
      <c r="AP3" s="81" t="s">
        <v>6</v>
      </c>
      <c r="AQ3" s="80" t="s">
        <v>25</v>
      </c>
      <c r="AR3" s="82" t="s">
        <v>24</v>
      </c>
      <c r="AS3" s="83" t="s">
        <v>58</v>
      </c>
      <c r="AT3" s="84" t="s">
        <v>74</v>
      </c>
      <c r="AU3" s="85" t="s">
        <v>59</v>
      </c>
      <c r="AV3" s="86" t="s">
        <v>60</v>
      </c>
      <c r="AW3" s="87" t="s">
        <v>7</v>
      </c>
    </row>
    <row r="4" spans="1:49" x14ac:dyDescent="0.25">
      <c r="A4" s="155"/>
      <c r="B4" s="155"/>
      <c r="C4" s="89"/>
      <c r="D4" s="109">
        <f t="shared" ref="D4:D37" si="0">TIME(0,C4/100,MOD(C4,100))</f>
        <v>0</v>
      </c>
      <c r="E4" s="156"/>
      <c r="F4" s="90"/>
      <c r="G4" s="113">
        <f>TIME(0,F4/100,MOD(F4,100))</f>
        <v>0</v>
      </c>
      <c r="H4" s="90"/>
      <c r="I4" s="91"/>
      <c r="J4" s="114">
        <f>TIME(0,I4/100,MOD(I4,100))</f>
        <v>0</v>
      </c>
      <c r="K4" s="91"/>
      <c r="L4" s="92"/>
      <c r="M4" s="116">
        <f>TIME(0,L4/100,MOD(L4,100))</f>
        <v>0</v>
      </c>
      <c r="N4" s="92"/>
      <c r="O4" s="93"/>
      <c r="P4" s="119">
        <f>TIME(0,O4/100,MOD(O4,100))</f>
        <v>0</v>
      </c>
      <c r="Q4" s="93"/>
      <c r="R4" s="94"/>
      <c r="S4" s="122">
        <f>TIME(0,R4/100,MOD(R4,100))</f>
        <v>0</v>
      </c>
      <c r="T4" s="94"/>
      <c r="U4" s="95"/>
      <c r="V4" s="125">
        <f>TIME(0,U4/100,MOD(U4,100))</f>
        <v>0</v>
      </c>
      <c r="W4" s="95"/>
      <c r="X4" s="96"/>
      <c r="Y4" s="125">
        <f>TIME(0,X4/100,MOD(X4,100))</f>
        <v>0</v>
      </c>
      <c r="Z4" s="96"/>
      <c r="AA4" s="97"/>
      <c r="AB4" s="125">
        <f>TIME(0,AA4/100,MOD(AA4,100))</f>
        <v>0</v>
      </c>
      <c r="AC4" s="97"/>
      <c r="AD4" s="98"/>
      <c r="AE4" s="130">
        <f>TIME(0,AD4/100,MOD(AD4,100))</f>
        <v>0</v>
      </c>
      <c r="AF4" s="98"/>
      <c r="AG4" s="99"/>
      <c r="AH4" s="133">
        <f>TIME(0,AG4/100,MOD(AG4,100))</f>
        <v>0</v>
      </c>
      <c r="AI4" s="99"/>
      <c r="AJ4" s="100"/>
      <c r="AK4" s="136">
        <f>TIME(0,AJ4/100,MOD(AJ4,100))</f>
        <v>0</v>
      </c>
      <c r="AL4" s="100"/>
      <c r="AM4" s="139">
        <f t="shared" ref="AM4:AM37" si="1">COUNTA(C4,F4,I4,L4,O4,R4,U4,X4,AA4,AD4,AG4,AJ4)</f>
        <v>0</v>
      </c>
      <c r="AN4" s="140">
        <f>VLOOKUP(AM4,'note  balises cherchéesFormat12'!$B$3:$C$13,2,TRUE)</f>
        <v>0</v>
      </c>
      <c r="AO4" s="141">
        <f t="shared" ref="AO4:AO37" si="2">D4+G4+J4+M4+P4+S4+V4+Y4+AB4+AE4+AH4+AK4</f>
        <v>0</v>
      </c>
      <c r="AP4" s="141">
        <f>IFERROR(AO4/AM4,0)</f>
        <v>0</v>
      </c>
      <c r="AQ4" s="142">
        <f>IFERROR(VLOOKUP(AP4,'note rythmeFormat1et2'!$C$3:$D$14,2,TRUE),0)</f>
        <v>0</v>
      </c>
      <c r="AR4" s="140">
        <f t="shared" ref="AR4:AR37" si="3">E4+H4+K4+N4+Q4+T4+W4+Z4+AC4+AF4+AI4+AL4</f>
        <v>0</v>
      </c>
      <c r="AS4" s="140">
        <f>IFERROR(VLOOKUP(AR4,'note nbre erreursformat1et2'!$C$2:$D$9,2,TRUE),0)</f>
        <v>10</v>
      </c>
      <c r="AT4" s="101"/>
      <c r="AU4" s="101"/>
      <c r="AV4" s="143">
        <f t="shared" ref="AV4:AV37" si="4">AN4+AQ4+AS4+AT4</f>
        <v>10</v>
      </c>
      <c r="AW4" s="144">
        <f>(20/21)*AV4</f>
        <v>9.5238095238095237</v>
      </c>
    </row>
    <row r="5" spans="1:49" x14ac:dyDescent="0.25">
      <c r="A5" s="155"/>
      <c r="B5" s="155"/>
      <c r="C5" s="89"/>
      <c r="D5" s="105">
        <f t="shared" si="0"/>
        <v>0</v>
      </c>
      <c r="E5" s="156"/>
      <c r="F5" s="90"/>
      <c r="G5" s="106">
        <f t="shared" ref="G5:G37" si="5">TIME(0,F5/100,MOD(F5,100))</f>
        <v>0</v>
      </c>
      <c r="H5" s="90"/>
      <c r="I5" s="91"/>
      <c r="J5" s="115">
        <f t="shared" ref="J5:J37" si="6">TIME(0,I5/100,MOD(I5,100))</f>
        <v>0</v>
      </c>
      <c r="K5" s="91"/>
      <c r="L5" s="92"/>
      <c r="M5" s="118">
        <f t="shared" ref="M5:M37" si="7">TIME(0,L5/100,MOD(L5,100))</f>
        <v>0</v>
      </c>
      <c r="N5" s="92"/>
      <c r="O5" s="93"/>
      <c r="P5" s="121">
        <f t="shared" ref="P5:P37" si="8">TIME(0,O5/100,MOD(O5,100))</f>
        <v>0</v>
      </c>
      <c r="Q5" s="93"/>
      <c r="R5" s="94"/>
      <c r="S5" s="124">
        <f t="shared" ref="S5:S37" si="9">TIME(0,R5/100,MOD(R5,100))</f>
        <v>0</v>
      </c>
      <c r="T5" s="94"/>
      <c r="U5" s="95"/>
      <c r="V5" s="127">
        <f t="shared" ref="V5:V37" si="10">TIME(0,U5/100,MOD(U5,100))</f>
        <v>0</v>
      </c>
      <c r="W5" s="95"/>
      <c r="X5" s="96"/>
      <c r="Y5" s="127">
        <f t="shared" ref="Y5:Y37" si="11">TIME(0,X5/100,MOD(X5,100))</f>
        <v>0</v>
      </c>
      <c r="Z5" s="96"/>
      <c r="AA5" s="97"/>
      <c r="AB5" s="127">
        <f t="shared" ref="AB5:AB37" si="12">TIME(0,AA5/100,MOD(AA5,100))</f>
        <v>0</v>
      </c>
      <c r="AC5" s="97"/>
      <c r="AD5" s="98"/>
      <c r="AE5" s="132">
        <f t="shared" ref="AE5:AE37" si="13">TIME(0,AD5/100,MOD(AD5,100))</f>
        <v>0</v>
      </c>
      <c r="AF5" s="98"/>
      <c r="AG5" s="99"/>
      <c r="AH5" s="135">
        <f t="shared" ref="AH5:AH37" si="14">TIME(0,AG5/100,MOD(AG5,100))</f>
        <v>0</v>
      </c>
      <c r="AI5" s="99"/>
      <c r="AJ5" s="100"/>
      <c r="AK5" s="138">
        <f t="shared" ref="AK5:AK37" si="15">TIME(0,AJ5/100,MOD(AJ5,100))</f>
        <v>0</v>
      </c>
      <c r="AL5" s="100"/>
      <c r="AM5" s="139">
        <f t="shared" si="1"/>
        <v>0</v>
      </c>
      <c r="AN5" s="140">
        <f>VLOOKUP(AM5,'note  balises cherchéesFormat12'!$B$3:$C$13,2,TRUE)</f>
        <v>0</v>
      </c>
      <c r="AO5" s="141">
        <f t="shared" si="2"/>
        <v>0</v>
      </c>
      <c r="AP5" s="141">
        <f t="shared" ref="AP5:AP37" si="16">IFERROR(AO5/AM5,0)</f>
        <v>0</v>
      </c>
      <c r="AQ5" s="142">
        <f>IFERROR(VLOOKUP(AP5,'note rythmeFormat1et2'!$C$3:$D$14,2,TRUE),0)</f>
        <v>0</v>
      </c>
      <c r="AR5" s="140">
        <f t="shared" si="3"/>
        <v>0</v>
      </c>
      <c r="AS5" s="140">
        <f>IFERROR(VLOOKUP(AR5,'note nbre erreursformat1et2'!$C$2:$D$9,2,TRUE),0)</f>
        <v>10</v>
      </c>
      <c r="AT5" s="101"/>
      <c r="AU5" s="101"/>
      <c r="AV5" s="143">
        <f t="shared" si="4"/>
        <v>10</v>
      </c>
      <c r="AW5" s="144">
        <f t="shared" ref="AW5:AW37" si="17">(20/21)*AV5</f>
        <v>9.5238095238095237</v>
      </c>
    </row>
    <row r="6" spans="1:49" x14ac:dyDescent="0.25">
      <c r="A6" s="155"/>
      <c r="B6" s="155"/>
      <c r="C6" s="89"/>
      <c r="D6" s="105">
        <f t="shared" si="0"/>
        <v>0</v>
      </c>
      <c r="E6" s="156"/>
      <c r="F6" s="90"/>
      <c r="G6" s="106">
        <f t="shared" si="5"/>
        <v>0</v>
      </c>
      <c r="H6" s="90"/>
      <c r="I6" s="91"/>
      <c r="J6" s="115">
        <f t="shared" si="6"/>
        <v>0</v>
      </c>
      <c r="K6" s="91"/>
      <c r="L6" s="92"/>
      <c r="M6" s="118">
        <f t="shared" si="7"/>
        <v>0</v>
      </c>
      <c r="N6" s="92"/>
      <c r="O6" s="93"/>
      <c r="P6" s="121">
        <f t="shared" si="8"/>
        <v>0</v>
      </c>
      <c r="Q6" s="93"/>
      <c r="R6" s="94"/>
      <c r="S6" s="124">
        <f t="shared" si="9"/>
        <v>0</v>
      </c>
      <c r="T6" s="94"/>
      <c r="U6" s="95"/>
      <c r="V6" s="127">
        <f t="shared" si="10"/>
        <v>0</v>
      </c>
      <c r="W6" s="95"/>
      <c r="X6" s="96"/>
      <c r="Y6" s="127">
        <f t="shared" si="11"/>
        <v>0</v>
      </c>
      <c r="Z6" s="96"/>
      <c r="AA6" s="97"/>
      <c r="AB6" s="127">
        <f t="shared" si="12"/>
        <v>0</v>
      </c>
      <c r="AC6" s="97"/>
      <c r="AD6" s="98"/>
      <c r="AE6" s="132">
        <f t="shared" si="13"/>
        <v>0</v>
      </c>
      <c r="AF6" s="98"/>
      <c r="AG6" s="99"/>
      <c r="AH6" s="135">
        <f t="shared" si="14"/>
        <v>0</v>
      </c>
      <c r="AI6" s="99"/>
      <c r="AJ6" s="100"/>
      <c r="AK6" s="138">
        <f t="shared" si="15"/>
        <v>0</v>
      </c>
      <c r="AL6" s="100"/>
      <c r="AM6" s="139">
        <f t="shared" si="1"/>
        <v>0</v>
      </c>
      <c r="AN6" s="140">
        <f>VLOOKUP(AM6,'note  balises cherchéesFormat12'!$B$3:$C$13,2,TRUE)</f>
        <v>0</v>
      </c>
      <c r="AO6" s="141">
        <f t="shared" si="2"/>
        <v>0</v>
      </c>
      <c r="AP6" s="141">
        <f t="shared" si="16"/>
        <v>0</v>
      </c>
      <c r="AQ6" s="142">
        <f>IFERROR(VLOOKUP(AP6,'note rythmeFormat1et2'!$C$3:$D$14,2,TRUE),0)</f>
        <v>0</v>
      </c>
      <c r="AR6" s="140">
        <f t="shared" si="3"/>
        <v>0</v>
      </c>
      <c r="AS6" s="140">
        <f>IFERROR(VLOOKUP(AR6,'note nbre erreursformat1et2'!$C$2:$D$9,2,TRUE),0)</f>
        <v>10</v>
      </c>
      <c r="AT6" s="101"/>
      <c r="AU6" s="101"/>
      <c r="AV6" s="143">
        <f t="shared" si="4"/>
        <v>10</v>
      </c>
      <c r="AW6" s="144">
        <f t="shared" si="17"/>
        <v>9.5238095238095237</v>
      </c>
    </row>
    <row r="7" spans="1:49" x14ac:dyDescent="0.25">
      <c r="A7" s="155"/>
      <c r="B7" s="155"/>
      <c r="C7" s="89"/>
      <c r="D7" s="105">
        <f t="shared" si="0"/>
        <v>0</v>
      </c>
      <c r="E7" s="156"/>
      <c r="F7" s="90"/>
      <c r="G7" s="106">
        <f t="shared" si="5"/>
        <v>0</v>
      </c>
      <c r="H7" s="90"/>
      <c r="I7" s="91"/>
      <c r="J7" s="115">
        <f t="shared" si="6"/>
        <v>0</v>
      </c>
      <c r="K7" s="91"/>
      <c r="L7" s="92"/>
      <c r="M7" s="118">
        <f t="shared" si="7"/>
        <v>0</v>
      </c>
      <c r="N7" s="92"/>
      <c r="O7" s="93"/>
      <c r="P7" s="121">
        <f t="shared" si="8"/>
        <v>0</v>
      </c>
      <c r="Q7" s="93"/>
      <c r="R7" s="94"/>
      <c r="S7" s="124">
        <f t="shared" si="9"/>
        <v>0</v>
      </c>
      <c r="T7" s="94"/>
      <c r="U7" s="95"/>
      <c r="V7" s="127">
        <f t="shared" si="10"/>
        <v>0</v>
      </c>
      <c r="W7" s="95"/>
      <c r="X7" s="96"/>
      <c r="Y7" s="127">
        <f t="shared" si="11"/>
        <v>0</v>
      </c>
      <c r="Z7" s="96"/>
      <c r="AA7" s="97"/>
      <c r="AB7" s="127">
        <f t="shared" si="12"/>
        <v>0</v>
      </c>
      <c r="AC7" s="97"/>
      <c r="AD7" s="98"/>
      <c r="AE7" s="132">
        <f t="shared" si="13"/>
        <v>0</v>
      </c>
      <c r="AF7" s="98"/>
      <c r="AG7" s="99"/>
      <c r="AH7" s="135">
        <f t="shared" si="14"/>
        <v>0</v>
      </c>
      <c r="AI7" s="99"/>
      <c r="AJ7" s="100"/>
      <c r="AK7" s="138">
        <f t="shared" si="15"/>
        <v>0</v>
      </c>
      <c r="AL7" s="100"/>
      <c r="AM7" s="139">
        <f t="shared" si="1"/>
        <v>0</v>
      </c>
      <c r="AN7" s="140">
        <f>VLOOKUP(AM7,'note  balises cherchéesFormat12'!$B$3:$C$13,2,TRUE)</f>
        <v>0</v>
      </c>
      <c r="AO7" s="141">
        <f t="shared" si="2"/>
        <v>0</v>
      </c>
      <c r="AP7" s="141">
        <f t="shared" si="16"/>
        <v>0</v>
      </c>
      <c r="AQ7" s="142">
        <f>IFERROR(VLOOKUP(AP7,'note rythmeFormat1et2'!$C$3:$D$14,2,TRUE),0)</f>
        <v>0</v>
      </c>
      <c r="AR7" s="140">
        <f t="shared" si="3"/>
        <v>0</v>
      </c>
      <c r="AS7" s="140">
        <f>IFERROR(VLOOKUP(AR7,'note nbre erreursformat1et2'!$C$2:$D$9,2,TRUE),0)</f>
        <v>10</v>
      </c>
      <c r="AT7" s="101"/>
      <c r="AU7" s="101"/>
      <c r="AV7" s="143">
        <f t="shared" si="4"/>
        <v>10</v>
      </c>
      <c r="AW7" s="144">
        <f t="shared" si="17"/>
        <v>9.5238095238095237</v>
      </c>
    </row>
    <row r="8" spans="1:49" x14ac:dyDescent="0.25">
      <c r="A8" s="155"/>
      <c r="B8" s="155"/>
      <c r="C8" s="89"/>
      <c r="D8" s="105">
        <f t="shared" si="0"/>
        <v>0</v>
      </c>
      <c r="E8" s="156"/>
      <c r="F8" s="90"/>
      <c r="G8" s="106">
        <f t="shared" si="5"/>
        <v>0</v>
      </c>
      <c r="H8" s="90"/>
      <c r="I8" s="91"/>
      <c r="J8" s="115">
        <f t="shared" si="6"/>
        <v>0</v>
      </c>
      <c r="K8" s="91"/>
      <c r="L8" s="92"/>
      <c r="M8" s="118">
        <f t="shared" si="7"/>
        <v>0</v>
      </c>
      <c r="N8" s="92"/>
      <c r="O8" s="93"/>
      <c r="P8" s="121">
        <f t="shared" si="8"/>
        <v>0</v>
      </c>
      <c r="Q8" s="93"/>
      <c r="R8" s="94"/>
      <c r="S8" s="124">
        <f t="shared" si="9"/>
        <v>0</v>
      </c>
      <c r="T8" s="94"/>
      <c r="U8" s="95"/>
      <c r="V8" s="127">
        <f t="shared" si="10"/>
        <v>0</v>
      </c>
      <c r="W8" s="95"/>
      <c r="X8" s="96"/>
      <c r="Y8" s="127">
        <f t="shared" si="11"/>
        <v>0</v>
      </c>
      <c r="Z8" s="96"/>
      <c r="AA8" s="97"/>
      <c r="AB8" s="127">
        <f t="shared" si="12"/>
        <v>0</v>
      </c>
      <c r="AC8" s="97"/>
      <c r="AD8" s="98"/>
      <c r="AE8" s="132">
        <f t="shared" si="13"/>
        <v>0</v>
      </c>
      <c r="AF8" s="98"/>
      <c r="AG8" s="99"/>
      <c r="AH8" s="135">
        <f t="shared" si="14"/>
        <v>0</v>
      </c>
      <c r="AI8" s="99"/>
      <c r="AJ8" s="100"/>
      <c r="AK8" s="138">
        <f t="shared" si="15"/>
        <v>0</v>
      </c>
      <c r="AL8" s="100"/>
      <c r="AM8" s="139">
        <f t="shared" si="1"/>
        <v>0</v>
      </c>
      <c r="AN8" s="140">
        <f>VLOOKUP(AM8,'note  balises cherchéesFormat12'!$B$3:$C$13,2,TRUE)</f>
        <v>0</v>
      </c>
      <c r="AO8" s="141">
        <f t="shared" si="2"/>
        <v>0</v>
      </c>
      <c r="AP8" s="141">
        <f t="shared" si="16"/>
        <v>0</v>
      </c>
      <c r="AQ8" s="142">
        <f>IFERROR(VLOOKUP(AP8,'note rythmeFormat1et2'!$C$3:$D$14,2,TRUE),0)</f>
        <v>0</v>
      </c>
      <c r="AR8" s="140">
        <f t="shared" si="3"/>
        <v>0</v>
      </c>
      <c r="AS8" s="140">
        <f>IFERROR(VLOOKUP(AR8,'note nbre erreursformat1et2'!$C$2:$D$9,2,TRUE),0)</f>
        <v>10</v>
      </c>
      <c r="AT8" s="101"/>
      <c r="AU8" s="101"/>
      <c r="AV8" s="143">
        <f t="shared" si="4"/>
        <v>10</v>
      </c>
      <c r="AW8" s="144">
        <f t="shared" si="17"/>
        <v>9.5238095238095237</v>
      </c>
    </row>
    <row r="9" spans="1:49" x14ac:dyDescent="0.25">
      <c r="A9" s="155"/>
      <c r="B9" s="155"/>
      <c r="C9" s="89"/>
      <c r="D9" s="105">
        <f t="shared" si="0"/>
        <v>0</v>
      </c>
      <c r="E9" s="156"/>
      <c r="F9" s="90"/>
      <c r="G9" s="106">
        <f t="shared" si="5"/>
        <v>0</v>
      </c>
      <c r="H9" s="90"/>
      <c r="I9" s="91"/>
      <c r="J9" s="115">
        <f t="shared" si="6"/>
        <v>0</v>
      </c>
      <c r="K9" s="91"/>
      <c r="L9" s="92"/>
      <c r="M9" s="118">
        <f t="shared" si="7"/>
        <v>0</v>
      </c>
      <c r="N9" s="92"/>
      <c r="O9" s="93"/>
      <c r="P9" s="121">
        <f t="shared" si="8"/>
        <v>0</v>
      </c>
      <c r="Q9" s="93"/>
      <c r="R9" s="94"/>
      <c r="S9" s="124">
        <f t="shared" si="9"/>
        <v>0</v>
      </c>
      <c r="T9" s="94"/>
      <c r="U9" s="95"/>
      <c r="V9" s="127">
        <f t="shared" si="10"/>
        <v>0</v>
      </c>
      <c r="W9" s="95"/>
      <c r="X9" s="96"/>
      <c r="Y9" s="127">
        <f t="shared" si="11"/>
        <v>0</v>
      </c>
      <c r="Z9" s="96"/>
      <c r="AA9" s="97"/>
      <c r="AB9" s="127">
        <f t="shared" si="12"/>
        <v>0</v>
      </c>
      <c r="AC9" s="97"/>
      <c r="AD9" s="98"/>
      <c r="AE9" s="132">
        <f t="shared" si="13"/>
        <v>0</v>
      </c>
      <c r="AF9" s="98"/>
      <c r="AG9" s="99"/>
      <c r="AH9" s="135">
        <f t="shared" si="14"/>
        <v>0</v>
      </c>
      <c r="AI9" s="99"/>
      <c r="AJ9" s="100"/>
      <c r="AK9" s="138">
        <f t="shared" si="15"/>
        <v>0</v>
      </c>
      <c r="AL9" s="100"/>
      <c r="AM9" s="139">
        <f t="shared" si="1"/>
        <v>0</v>
      </c>
      <c r="AN9" s="140">
        <f>VLOOKUP(AM9,'note  balises cherchéesFormat12'!$B$3:$C$13,2,TRUE)</f>
        <v>0</v>
      </c>
      <c r="AO9" s="141">
        <f t="shared" si="2"/>
        <v>0</v>
      </c>
      <c r="AP9" s="141">
        <f t="shared" si="16"/>
        <v>0</v>
      </c>
      <c r="AQ9" s="142">
        <f>IFERROR(VLOOKUP(AP9,'note rythmeFormat1et2'!$C$3:$D$14,2,TRUE),0)</f>
        <v>0</v>
      </c>
      <c r="AR9" s="140">
        <f t="shared" si="3"/>
        <v>0</v>
      </c>
      <c r="AS9" s="140">
        <f>IFERROR(VLOOKUP(AR9,'note nbre erreursformat1et2'!$C$2:$D$9,2,TRUE),0)</f>
        <v>10</v>
      </c>
      <c r="AT9" s="101"/>
      <c r="AU9" s="101"/>
      <c r="AV9" s="143">
        <f t="shared" si="4"/>
        <v>10</v>
      </c>
      <c r="AW9" s="144">
        <f t="shared" si="17"/>
        <v>9.5238095238095237</v>
      </c>
    </row>
    <row r="10" spans="1:49" x14ac:dyDescent="0.25">
      <c r="A10" s="155"/>
      <c r="B10" s="155"/>
      <c r="C10" s="89"/>
      <c r="D10" s="105">
        <f t="shared" si="0"/>
        <v>0</v>
      </c>
      <c r="E10" s="156"/>
      <c r="F10" s="90"/>
      <c r="G10" s="106">
        <f t="shared" si="5"/>
        <v>0</v>
      </c>
      <c r="H10" s="90"/>
      <c r="I10" s="91"/>
      <c r="J10" s="115">
        <f t="shared" si="6"/>
        <v>0</v>
      </c>
      <c r="K10" s="91"/>
      <c r="L10" s="92"/>
      <c r="M10" s="118">
        <f t="shared" si="7"/>
        <v>0</v>
      </c>
      <c r="N10" s="92"/>
      <c r="O10" s="93"/>
      <c r="P10" s="121">
        <f t="shared" si="8"/>
        <v>0</v>
      </c>
      <c r="Q10" s="93"/>
      <c r="R10" s="94"/>
      <c r="S10" s="124">
        <f t="shared" si="9"/>
        <v>0</v>
      </c>
      <c r="T10" s="94"/>
      <c r="U10" s="95"/>
      <c r="V10" s="127">
        <f t="shared" si="10"/>
        <v>0</v>
      </c>
      <c r="W10" s="95"/>
      <c r="X10" s="96"/>
      <c r="Y10" s="127">
        <f t="shared" si="11"/>
        <v>0</v>
      </c>
      <c r="Z10" s="96"/>
      <c r="AA10" s="97"/>
      <c r="AB10" s="127">
        <f t="shared" si="12"/>
        <v>0</v>
      </c>
      <c r="AC10" s="97"/>
      <c r="AD10" s="98"/>
      <c r="AE10" s="132">
        <f t="shared" si="13"/>
        <v>0</v>
      </c>
      <c r="AF10" s="98"/>
      <c r="AG10" s="99"/>
      <c r="AH10" s="135">
        <f t="shared" si="14"/>
        <v>0</v>
      </c>
      <c r="AI10" s="99"/>
      <c r="AJ10" s="100"/>
      <c r="AK10" s="138">
        <f t="shared" si="15"/>
        <v>0</v>
      </c>
      <c r="AL10" s="100"/>
      <c r="AM10" s="139">
        <f t="shared" si="1"/>
        <v>0</v>
      </c>
      <c r="AN10" s="140">
        <f>VLOOKUP(AM10,'note  balises cherchéesFormat12'!$B$3:$C$13,2,TRUE)</f>
        <v>0</v>
      </c>
      <c r="AO10" s="141">
        <f t="shared" si="2"/>
        <v>0</v>
      </c>
      <c r="AP10" s="141">
        <f t="shared" si="16"/>
        <v>0</v>
      </c>
      <c r="AQ10" s="142">
        <f>IFERROR(VLOOKUP(AP10,'note rythmeFormat1et2'!$C$3:$D$14,2,TRUE),0)</f>
        <v>0</v>
      </c>
      <c r="AR10" s="140">
        <f t="shared" si="3"/>
        <v>0</v>
      </c>
      <c r="AS10" s="140">
        <f>IFERROR(VLOOKUP(AR10,'note nbre erreursformat1et2'!$C$2:$D$9,2,TRUE),0)</f>
        <v>10</v>
      </c>
      <c r="AT10" s="101"/>
      <c r="AU10" s="101"/>
      <c r="AV10" s="143">
        <f t="shared" si="4"/>
        <v>10</v>
      </c>
      <c r="AW10" s="144">
        <f t="shared" si="17"/>
        <v>9.5238095238095237</v>
      </c>
    </row>
    <row r="11" spans="1:49" x14ac:dyDescent="0.25">
      <c r="A11" s="155"/>
      <c r="B11" s="155"/>
      <c r="C11" s="89"/>
      <c r="D11" s="105">
        <f t="shared" si="0"/>
        <v>0</v>
      </c>
      <c r="E11" s="156"/>
      <c r="F11" s="90"/>
      <c r="G11" s="106">
        <f t="shared" si="5"/>
        <v>0</v>
      </c>
      <c r="H11" s="90"/>
      <c r="I11" s="91"/>
      <c r="J11" s="115">
        <f t="shared" si="6"/>
        <v>0</v>
      </c>
      <c r="K11" s="91"/>
      <c r="L11" s="92"/>
      <c r="M11" s="118">
        <f t="shared" si="7"/>
        <v>0</v>
      </c>
      <c r="N11" s="92"/>
      <c r="O11" s="93"/>
      <c r="P11" s="121">
        <f t="shared" si="8"/>
        <v>0</v>
      </c>
      <c r="Q11" s="93"/>
      <c r="R11" s="94"/>
      <c r="S11" s="124">
        <f t="shared" si="9"/>
        <v>0</v>
      </c>
      <c r="T11" s="94"/>
      <c r="U11" s="95"/>
      <c r="V11" s="127">
        <f t="shared" si="10"/>
        <v>0</v>
      </c>
      <c r="W11" s="95"/>
      <c r="X11" s="96"/>
      <c r="Y11" s="127">
        <f t="shared" si="11"/>
        <v>0</v>
      </c>
      <c r="Z11" s="96"/>
      <c r="AA11" s="97"/>
      <c r="AB11" s="127">
        <f t="shared" si="12"/>
        <v>0</v>
      </c>
      <c r="AC11" s="97"/>
      <c r="AD11" s="98"/>
      <c r="AE11" s="132">
        <f t="shared" si="13"/>
        <v>0</v>
      </c>
      <c r="AF11" s="98"/>
      <c r="AG11" s="99"/>
      <c r="AH11" s="135">
        <f t="shared" si="14"/>
        <v>0</v>
      </c>
      <c r="AI11" s="99"/>
      <c r="AJ11" s="100"/>
      <c r="AK11" s="138">
        <f t="shared" si="15"/>
        <v>0</v>
      </c>
      <c r="AL11" s="100"/>
      <c r="AM11" s="139">
        <f t="shared" si="1"/>
        <v>0</v>
      </c>
      <c r="AN11" s="140">
        <f>VLOOKUP(AM11,'note  balises cherchéesFormat12'!$B$3:$C$13,2,TRUE)</f>
        <v>0</v>
      </c>
      <c r="AO11" s="141">
        <f t="shared" si="2"/>
        <v>0</v>
      </c>
      <c r="AP11" s="141">
        <f t="shared" si="16"/>
        <v>0</v>
      </c>
      <c r="AQ11" s="142">
        <f>IFERROR(VLOOKUP(AP11,'note rythmeFormat1et2'!$C$3:$D$14,2,TRUE),0)</f>
        <v>0</v>
      </c>
      <c r="AR11" s="140">
        <f t="shared" si="3"/>
        <v>0</v>
      </c>
      <c r="AS11" s="140">
        <f>IFERROR(VLOOKUP(AR11,'note nbre erreursformat1et2'!$C$2:$D$9,2,TRUE),0)</f>
        <v>10</v>
      </c>
      <c r="AT11" s="101"/>
      <c r="AU11" s="101"/>
      <c r="AV11" s="143">
        <f t="shared" si="4"/>
        <v>10</v>
      </c>
      <c r="AW11" s="144">
        <f t="shared" si="17"/>
        <v>9.5238095238095237</v>
      </c>
    </row>
    <row r="12" spans="1:49" x14ac:dyDescent="0.25">
      <c r="A12" s="155"/>
      <c r="B12" s="155"/>
      <c r="C12" s="89"/>
      <c r="D12" s="105">
        <f t="shared" si="0"/>
        <v>0</v>
      </c>
      <c r="E12" s="156"/>
      <c r="F12" s="90"/>
      <c r="G12" s="106">
        <f t="shared" si="5"/>
        <v>0</v>
      </c>
      <c r="H12" s="90"/>
      <c r="I12" s="91"/>
      <c r="J12" s="115">
        <f t="shared" si="6"/>
        <v>0</v>
      </c>
      <c r="K12" s="91"/>
      <c r="L12" s="92"/>
      <c r="M12" s="118">
        <f t="shared" si="7"/>
        <v>0</v>
      </c>
      <c r="N12" s="92"/>
      <c r="O12" s="93"/>
      <c r="P12" s="121">
        <f t="shared" si="8"/>
        <v>0</v>
      </c>
      <c r="Q12" s="93"/>
      <c r="R12" s="94"/>
      <c r="S12" s="124">
        <f t="shared" si="9"/>
        <v>0</v>
      </c>
      <c r="T12" s="94"/>
      <c r="U12" s="95"/>
      <c r="V12" s="127">
        <f t="shared" si="10"/>
        <v>0</v>
      </c>
      <c r="W12" s="95"/>
      <c r="X12" s="96"/>
      <c r="Y12" s="127">
        <f t="shared" si="11"/>
        <v>0</v>
      </c>
      <c r="Z12" s="96"/>
      <c r="AA12" s="97"/>
      <c r="AB12" s="127">
        <f t="shared" si="12"/>
        <v>0</v>
      </c>
      <c r="AC12" s="97"/>
      <c r="AD12" s="98"/>
      <c r="AE12" s="132">
        <f t="shared" si="13"/>
        <v>0</v>
      </c>
      <c r="AF12" s="98"/>
      <c r="AG12" s="99"/>
      <c r="AH12" s="135">
        <f t="shared" si="14"/>
        <v>0</v>
      </c>
      <c r="AI12" s="99"/>
      <c r="AJ12" s="100"/>
      <c r="AK12" s="138">
        <f t="shared" si="15"/>
        <v>0</v>
      </c>
      <c r="AL12" s="100"/>
      <c r="AM12" s="139">
        <f t="shared" si="1"/>
        <v>0</v>
      </c>
      <c r="AN12" s="140">
        <f>VLOOKUP(AM12,'note  balises cherchéesFormat12'!$B$3:$C$13,2,TRUE)</f>
        <v>0</v>
      </c>
      <c r="AO12" s="141">
        <f t="shared" si="2"/>
        <v>0</v>
      </c>
      <c r="AP12" s="141">
        <f t="shared" si="16"/>
        <v>0</v>
      </c>
      <c r="AQ12" s="142">
        <f>IFERROR(VLOOKUP(AP12,'note rythmeFormat1et2'!$C$3:$D$14,2,TRUE),0)</f>
        <v>0</v>
      </c>
      <c r="AR12" s="140">
        <f t="shared" si="3"/>
        <v>0</v>
      </c>
      <c r="AS12" s="140">
        <f>IFERROR(VLOOKUP(AR12,'note nbre erreursformat1et2'!$C$2:$D$9,2,TRUE),0)</f>
        <v>10</v>
      </c>
      <c r="AT12" s="101"/>
      <c r="AU12" s="101"/>
      <c r="AV12" s="143">
        <f t="shared" si="4"/>
        <v>10</v>
      </c>
      <c r="AW12" s="144">
        <f t="shared" si="17"/>
        <v>9.5238095238095237</v>
      </c>
    </row>
    <row r="13" spans="1:49" x14ac:dyDescent="0.25">
      <c r="A13" s="155"/>
      <c r="B13" s="155"/>
      <c r="C13" s="89"/>
      <c r="D13" s="105">
        <f t="shared" si="0"/>
        <v>0</v>
      </c>
      <c r="E13" s="156"/>
      <c r="F13" s="90"/>
      <c r="G13" s="106">
        <f t="shared" si="5"/>
        <v>0</v>
      </c>
      <c r="H13" s="90"/>
      <c r="I13" s="91"/>
      <c r="J13" s="115">
        <f t="shared" si="6"/>
        <v>0</v>
      </c>
      <c r="K13" s="91"/>
      <c r="L13" s="92"/>
      <c r="M13" s="118">
        <f t="shared" si="7"/>
        <v>0</v>
      </c>
      <c r="N13" s="92"/>
      <c r="O13" s="93"/>
      <c r="P13" s="121">
        <f t="shared" si="8"/>
        <v>0</v>
      </c>
      <c r="Q13" s="93"/>
      <c r="R13" s="94"/>
      <c r="S13" s="124">
        <f t="shared" si="9"/>
        <v>0</v>
      </c>
      <c r="T13" s="94"/>
      <c r="U13" s="95"/>
      <c r="V13" s="127">
        <f t="shared" si="10"/>
        <v>0</v>
      </c>
      <c r="W13" s="95"/>
      <c r="X13" s="96"/>
      <c r="Y13" s="127">
        <f t="shared" si="11"/>
        <v>0</v>
      </c>
      <c r="Z13" s="96"/>
      <c r="AA13" s="97"/>
      <c r="AB13" s="127">
        <f t="shared" si="12"/>
        <v>0</v>
      </c>
      <c r="AC13" s="97"/>
      <c r="AD13" s="98"/>
      <c r="AE13" s="132">
        <f t="shared" si="13"/>
        <v>0</v>
      </c>
      <c r="AF13" s="98"/>
      <c r="AG13" s="99"/>
      <c r="AH13" s="135">
        <f t="shared" si="14"/>
        <v>0</v>
      </c>
      <c r="AI13" s="99"/>
      <c r="AJ13" s="100"/>
      <c r="AK13" s="138">
        <f t="shared" si="15"/>
        <v>0</v>
      </c>
      <c r="AL13" s="100"/>
      <c r="AM13" s="139">
        <f t="shared" si="1"/>
        <v>0</v>
      </c>
      <c r="AN13" s="140">
        <f>VLOOKUP(AM13,'note  balises cherchéesFormat12'!$B$3:$C$13,2,TRUE)</f>
        <v>0</v>
      </c>
      <c r="AO13" s="141">
        <f t="shared" si="2"/>
        <v>0</v>
      </c>
      <c r="AP13" s="141">
        <f t="shared" si="16"/>
        <v>0</v>
      </c>
      <c r="AQ13" s="142">
        <f>IFERROR(VLOOKUP(AP13,'note rythmeFormat1et2'!$C$3:$D$14,2,TRUE),0)</f>
        <v>0</v>
      </c>
      <c r="AR13" s="140">
        <f t="shared" si="3"/>
        <v>0</v>
      </c>
      <c r="AS13" s="140">
        <f>IFERROR(VLOOKUP(AR13,'note nbre erreursformat1et2'!$C$2:$D$9,2,TRUE),0)</f>
        <v>10</v>
      </c>
      <c r="AT13" s="101"/>
      <c r="AU13" s="101"/>
      <c r="AV13" s="143">
        <f t="shared" si="4"/>
        <v>10</v>
      </c>
      <c r="AW13" s="144">
        <f t="shared" si="17"/>
        <v>9.5238095238095237</v>
      </c>
    </row>
    <row r="14" spans="1:49" x14ac:dyDescent="0.25">
      <c r="A14" s="155"/>
      <c r="B14" s="155"/>
      <c r="C14" s="89"/>
      <c r="D14" s="105">
        <f t="shared" si="0"/>
        <v>0</v>
      </c>
      <c r="E14" s="156"/>
      <c r="F14" s="90"/>
      <c r="G14" s="106">
        <f t="shared" si="5"/>
        <v>0</v>
      </c>
      <c r="H14" s="90"/>
      <c r="I14" s="91"/>
      <c r="J14" s="115">
        <f t="shared" si="6"/>
        <v>0</v>
      </c>
      <c r="K14" s="91"/>
      <c r="L14" s="92"/>
      <c r="M14" s="118">
        <f t="shared" si="7"/>
        <v>0</v>
      </c>
      <c r="N14" s="92"/>
      <c r="O14" s="93"/>
      <c r="P14" s="121">
        <f t="shared" si="8"/>
        <v>0</v>
      </c>
      <c r="Q14" s="93"/>
      <c r="R14" s="94"/>
      <c r="S14" s="124">
        <f t="shared" si="9"/>
        <v>0</v>
      </c>
      <c r="T14" s="94"/>
      <c r="U14" s="95"/>
      <c r="V14" s="127">
        <f t="shared" si="10"/>
        <v>0</v>
      </c>
      <c r="W14" s="95"/>
      <c r="X14" s="96"/>
      <c r="Y14" s="127">
        <f t="shared" si="11"/>
        <v>0</v>
      </c>
      <c r="Z14" s="96"/>
      <c r="AA14" s="97"/>
      <c r="AB14" s="127">
        <f t="shared" si="12"/>
        <v>0</v>
      </c>
      <c r="AC14" s="97"/>
      <c r="AD14" s="98"/>
      <c r="AE14" s="132">
        <f t="shared" si="13"/>
        <v>0</v>
      </c>
      <c r="AF14" s="98"/>
      <c r="AG14" s="99"/>
      <c r="AH14" s="135">
        <f t="shared" si="14"/>
        <v>0</v>
      </c>
      <c r="AI14" s="99"/>
      <c r="AJ14" s="100"/>
      <c r="AK14" s="138">
        <f t="shared" si="15"/>
        <v>0</v>
      </c>
      <c r="AL14" s="100"/>
      <c r="AM14" s="139">
        <f t="shared" si="1"/>
        <v>0</v>
      </c>
      <c r="AN14" s="140">
        <f>VLOOKUP(AM14,'note  balises cherchéesFormat12'!$B$3:$C$13,2,TRUE)</f>
        <v>0</v>
      </c>
      <c r="AO14" s="141">
        <f t="shared" si="2"/>
        <v>0</v>
      </c>
      <c r="AP14" s="141">
        <f t="shared" si="16"/>
        <v>0</v>
      </c>
      <c r="AQ14" s="142">
        <f>IFERROR(VLOOKUP(AP14,'note rythmeFormat1et2'!$C$3:$D$14,2,TRUE),0)</f>
        <v>0</v>
      </c>
      <c r="AR14" s="140">
        <f t="shared" si="3"/>
        <v>0</v>
      </c>
      <c r="AS14" s="140">
        <f>IFERROR(VLOOKUP(AR14,'note nbre erreursformat1et2'!$C$2:$D$9,2,TRUE),0)</f>
        <v>10</v>
      </c>
      <c r="AT14" s="101"/>
      <c r="AU14" s="101"/>
      <c r="AV14" s="143">
        <f t="shared" si="4"/>
        <v>10</v>
      </c>
      <c r="AW14" s="144">
        <f t="shared" si="17"/>
        <v>9.5238095238095237</v>
      </c>
    </row>
    <row r="15" spans="1:49" x14ac:dyDescent="0.25">
      <c r="A15" s="155"/>
      <c r="B15" s="155"/>
      <c r="C15" s="89"/>
      <c r="D15" s="105">
        <f t="shared" si="0"/>
        <v>0</v>
      </c>
      <c r="E15" s="156"/>
      <c r="F15" s="90"/>
      <c r="G15" s="106">
        <f t="shared" si="5"/>
        <v>0</v>
      </c>
      <c r="H15" s="90"/>
      <c r="I15" s="91"/>
      <c r="J15" s="115">
        <f t="shared" si="6"/>
        <v>0</v>
      </c>
      <c r="K15" s="91"/>
      <c r="L15" s="92"/>
      <c r="M15" s="118">
        <f t="shared" si="7"/>
        <v>0</v>
      </c>
      <c r="N15" s="92"/>
      <c r="O15" s="93"/>
      <c r="P15" s="121">
        <f t="shared" si="8"/>
        <v>0</v>
      </c>
      <c r="Q15" s="93"/>
      <c r="R15" s="94"/>
      <c r="S15" s="124">
        <f t="shared" si="9"/>
        <v>0</v>
      </c>
      <c r="T15" s="94"/>
      <c r="U15" s="95"/>
      <c r="V15" s="127">
        <f t="shared" si="10"/>
        <v>0</v>
      </c>
      <c r="W15" s="95"/>
      <c r="X15" s="96"/>
      <c r="Y15" s="127">
        <f t="shared" si="11"/>
        <v>0</v>
      </c>
      <c r="Z15" s="96"/>
      <c r="AA15" s="97"/>
      <c r="AB15" s="127">
        <f t="shared" si="12"/>
        <v>0</v>
      </c>
      <c r="AC15" s="97"/>
      <c r="AD15" s="98"/>
      <c r="AE15" s="132">
        <f t="shared" si="13"/>
        <v>0</v>
      </c>
      <c r="AF15" s="98"/>
      <c r="AG15" s="99"/>
      <c r="AH15" s="135">
        <f t="shared" si="14"/>
        <v>0</v>
      </c>
      <c r="AI15" s="99"/>
      <c r="AJ15" s="100"/>
      <c r="AK15" s="138">
        <f t="shared" si="15"/>
        <v>0</v>
      </c>
      <c r="AL15" s="100"/>
      <c r="AM15" s="139">
        <f t="shared" si="1"/>
        <v>0</v>
      </c>
      <c r="AN15" s="140">
        <f>VLOOKUP(AM15,'note  balises cherchéesFormat12'!$B$3:$C$13,2,TRUE)</f>
        <v>0</v>
      </c>
      <c r="AO15" s="141">
        <f t="shared" si="2"/>
        <v>0</v>
      </c>
      <c r="AP15" s="141">
        <f t="shared" si="16"/>
        <v>0</v>
      </c>
      <c r="AQ15" s="142">
        <f>IFERROR(VLOOKUP(AP15,'note rythmeFormat1et2'!$C$3:$D$14,2,TRUE),0)</f>
        <v>0</v>
      </c>
      <c r="AR15" s="140">
        <f t="shared" si="3"/>
        <v>0</v>
      </c>
      <c r="AS15" s="140">
        <f>IFERROR(VLOOKUP(AR15,'note nbre erreursformat1et2'!$C$2:$D$9,2,TRUE),0)</f>
        <v>10</v>
      </c>
      <c r="AT15" s="101"/>
      <c r="AU15" s="101"/>
      <c r="AV15" s="143">
        <f t="shared" si="4"/>
        <v>10</v>
      </c>
      <c r="AW15" s="144">
        <f t="shared" si="17"/>
        <v>9.5238095238095237</v>
      </c>
    </row>
    <row r="16" spans="1:49" x14ac:dyDescent="0.25">
      <c r="A16" s="155"/>
      <c r="B16" s="155"/>
      <c r="C16" s="89"/>
      <c r="D16" s="105">
        <f t="shared" si="0"/>
        <v>0</v>
      </c>
      <c r="E16" s="156"/>
      <c r="F16" s="90"/>
      <c r="G16" s="106">
        <f t="shared" si="5"/>
        <v>0</v>
      </c>
      <c r="H16" s="90"/>
      <c r="I16" s="91"/>
      <c r="J16" s="115">
        <f t="shared" si="6"/>
        <v>0</v>
      </c>
      <c r="K16" s="91"/>
      <c r="L16" s="92"/>
      <c r="M16" s="118">
        <f t="shared" si="7"/>
        <v>0</v>
      </c>
      <c r="N16" s="92"/>
      <c r="O16" s="93"/>
      <c r="P16" s="121">
        <f t="shared" si="8"/>
        <v>0</v>
      </c>
      <c r="Q16" s="93"/>
      <c r="R16" s="94"/>
      <c r="S16" s="124">
        <f t="shared" si="9"/>
        <v>0</v>
      </c>
      <c r="T16" s="94"/>
      <c r="U16" s="95"/>
      <c r="V16" s="127">
        <f t="shared" si="10"/>
        <v>0</v>
      </c>
      <c r="W16" s="95"/>
      <c r="X16" s="96"/>
      <c r="Y16" s="127">
        <f t="shared" si="11"/>
        <v>0</v>
      </c>
      <c r="Z16" s="96"/>
      <c r="AA16" s="97"/>
      <c r="AB16" s="127">
        <f t="shared" si="12"/>
        <v>0</v>
      </c>
      <c r="AC16" s="97"/>
      <c r="AD16" s="98"/>
      <c r="AE16" s="132">
        <f t="shared" si="13"/>
        <v>0</v>
      </c>
      <c r="AF16" s="98"/>
      <c r="AG16" s="99"/>
      <c r="AH16" s="135">
        <f t="shared" si="14"/>
        <v>0</v>
      </c>
      <c r="AI16" s="99"/>
      <c r="AJ16" s="100"/>
      <c r="AK16" s="138">
        <f t="shared" si="15"/>
        <v>0</v>
      </c>
      <c r="AL16" s="100"/>
      <c r="AM16" s="139">
        <f t="shared" si="1"/>
        <v>0</v>
      </c>
      <c r="AN16" s="140">
        <f>VLOOKUP(AM16,'note  balises cherchéesFormat12'!$B$3:$C$13,2,TRUE)</f>
        <v>0</v>
      </c>
      <c r="AO16" s="141">
        <f t="shared" si="2"/>
        <v>0</v>
      </c>
      <c r="AP16" s="141">
        <f t="shared" si="16"/>
        <v>0</v>
      </c>
      <c r="AQ16" s="142">
        <f>IFERROR(VLOOKUP(AP16,'note rythmeFormat1et2'!$C$3:$D$14,2,TRUE),0)</f>
        <v>0</v>
      </c>
      <c r="AR16" s="140">
        <f t="shared" si="3"/>
        <v>0</v>
      </c>
      <c r="AS16" s="140">
        <f>IFERROR(VLOOKUP(AR16,'note nbre erreursformat1et2'!$C$2:$D$9,2,TRUE),0)</f>
        <v>10</v>
      </c>
      <c r="AT16" s="101"/>
      <c r="AU16" s="101"/>
      <c r="AV16" s="143">
        <f t="shared" si="4"/>
        <v>10</v>
      </c>
      <c r="AW16" s="144">
        <f t="shared" si="17"/>
        <v>9.5238095238095237</v>
      </c>
    </row>
    <row r="17" spans="1:49" x14ac:dyDescent="0.25">
      <c r="A17" s="155"/>
      <c r="B17" s="155"/>
      <c r="C17" s="89"/>
      <c r="D17" s="105">
        <f t="shared" si="0"/>
        <v>0</v>
      </c>
      <c r="E17" s="156"/>
      <c r="F17" s="90"/>
      <c r="G17" s="106">
        <f t="shared" si="5"/>
        <v>0</v>
      </c>
      <c r="H17" s="90"/>
      <c r="I17" s="91"/>
      <c r="J17" s="115">
        <f t="shared" si="6"/>
        <v>0</v>
      </c>
      <c r="K17" s="91"/>
      <c r="L17" s="92"/>
      <c r="M17" s="118">
        <f t="shared" si="7"/>
        <v>0</v>
      </c>
      <c r="N17" s="92"/>
      <c r="O17" s="93"/>
      <c r="P17" s="121">
        <f t="shared" si="8"/>
        <v>0</v>
      </c>
      <c r="Q17" s="93"/>
      <c r="R17" s="94"/>
      <c r="S17" s="124">
        <f t="shared" si="9"/>
        <v>0</v>
      </c>
      <c r="T17" s="94"/>
      <c r="U17" s="95"/>
      <c r="V17" s="127">
        <f t="shared" si="10"/>
        <v>0</v>
      </c>
      <c r="W17" s="95"/>
      <c r="X17" s="96"/>
      <c r="Y17" s="127">
        <f t="shared" si="11"/>
        <v>0</v>
      </c>
      <c r="Z17" s="96"/>
      <c r="AA17" s="97"/>
      <c r="AB17" s="127">
        <f t="shared" si="12"/>
        <v>0</v>
      </c>
      <c r="AC17" s="97"/>
      <c r="AD17" s="98"/>
      <c r="AE17" s="132">
        <f t="shared" si="13"/>
        <v>0</v>
      </c>
      <c r="AF17" s="98"/>
      <c r="AG17" s="99"/>
      <c r="AH17" s="135">
        <f t="shared" si="14"/>
        <v>0</v>
      </c>
      <c r="AI17" s="99"/>
      <c r="AJ17" s="100"/>
      <c r="AK17" s="138">
        <f t="shared" si="15"/>
        <v>0</v>
      </c>
      <c r="AL17" s="100"/>
      <c r="AM17" s="139">
        <f t="shared" si="1"/>
        <v>0</v>
      </c>
      <c r="AN17" s="140">
        <f>VLOOKUP(AM17,'note  balises cherchéesFormat12'!$B$3:$C$13,2,TRUE)</f>
        <v>0</v>
      </c>
      <c r="AO17" s="141">
        <f t="shared" si="2"/>
        <v>0</v>
      </c>
      <c r="AP17" s="141">
        <f t="shared" si="16"/>
        <v>0</v>
      </c>
      <c r="AQ17" s="142">
        <f>IFERROR(VLOOKUP(AP17,'note rythmeFormat1et2'!$C$3:$D$14,2,TRUE),0)</f>
        <v>0</v>
      </c>
      <c r="AR17" s="140">
        <f t="shared" si="3"/>
        <v>0</v>
      </c>
      <c r="AS17" s="140">
        <f>IFERROR(VLOOKUP(AR17,'note nbre erreursformat1et2'!$C$2:$D$9,2,TRUE),0)</f>
        <v>10</v>
      </c>
      <c r="AT17" s="101"/>
      <c r="AU17" s="101"/>
      <c r="AV17" s="143">
        <f t="shared" si="4"/>
        <v>10</v>
      </c>
      <c r="AW17" s="144">
        <f t="shared" si="17"/>
        <v>9.5238095238095237</v>
      </c>
    </row>
    <row r="18" spans="1:49" x14ac:dyDescent="0.25">
      <c r="A18" s="155"/>
      <c r="B18" s="155"/>
      <c r="C18" s="89"/>
      <c r="D18" s="105">
        <f t="shared" si="0"/>
        <v>0</v>
      </c>
      <c r="E18" s="156"/>
      <c r="F18" s="90"/>
      <c r="G18" s="106">
        <f t="shared" si="5"/>
        <v>0</v>
      </c>
      <c r="H18" s="90"/>
      <c r="I18" s="91"/>
      <c r="J18" s="115">
        <f t="shared" si="6"/>
        <v>0</v>
      </c>
      <c r="K18" s="91"/>
      <c r="L18" s="92"/>
      <c r="M18" s="118">
        <f t="shared" si="7"/>
        <v>0</v>
      </c>
      <c r="N18" s="92"/>
      <c r="O18" s="93"/>
      <c r="P18" s="121">
        <f t="shared" si="8"/>
        <v>0</v>
      </c>
      <c r="Q18" s="93"/>
      <c r="R18" s="94"/>
      <c r="S18" s="124">
        <f t="shared" si="9"/>
        <v>0</v>
      </c>
      <c r="T18" s="94"/>
      <c r="U18" s="95"/>
      <c r="V18" s="127">
        <f t="shared" si="10"/>
        <v>0</v>
      </c>
      <c r="W18" s="95"/>
      <c r="X18" s="96"/>
      <c r="Y18" s="127">
        <f t="shared" si="11"/>
        <v>0</v>
      </c>
      <c r="Z18" s="96"/>
      <c r="AA18" s="97"/>
      <c r="AB18" s="127">
        <f t="shared" si="12"/>
        <v>0</v>
      </c>
      <c r="AC18" s="97"/>
      <c r="AD18" s="98"/>
      <c r="AE18" s="132">
        <f t="shared" si="13"/>
        <v>0</v>
      </c>
      <c r="AF18" s="98"/>
      <c r="AG18" s="99"/>
      <c r="AH18" s="135">
        <f t="shared" si="14"/>
        <v>0</v>
      </c>
      <c r="AI18" s="99"/>
      <c r="AJ18" s="100"/>
      <c r="AK18" s="138">
        <f t="shared" si="15"/>
        <v>0</v>
      </c>
      <c r="AL18" s="100"/>
      <c r="AM18" s="139">
        <f t="shared" si="1"/>
        <v>0</v>
      </c>
      <c r="AN18" s="140">
        <f>VLOOKUP(AM18,'note  balises cherchéesFormat12'!$B$3:$C$13,2,TRUE)</f>
        <v>0</v>
      </c>
      <c r="AO18" s="141">
        <f t="shared" si="2"/>
        <v>0</v>
      </c>
      <c r="AP18" s="141">
        <f t="shared" si="16"/>
        <v>0</v>
      </c>
      <c r="AQ18" s="142">
        <f>IFERROR(VLOOKUP(AP18,'note rythmeFormat1et2'!$C$3:$D$14,2,TRUE),0)</f>
        <v>0</v>
      </c>
      <c r="AR18" s="140">
        <f t="shared" si="3"/>
        <v>0</v>
      </c>
      <c r="AS18" s="140">
        <f>IFERROR(VLOOKUP(AR18,'note nbre erreursformat1et2'!$C$2:$D$9,2,TRUE),0)</f>
        <v>10</v>
      </c>
      <c r="AT18" s="101"/>
      <c r="AU18" s="101"/>
      <c r="AV18" s="143">
        <f t="shared" si="4"/>
        <v>10</v>
      </c>
      <c r="AW18" s="144">
        <f t="shared" si="17"/>
        <v>9.5238095238095237</v>
      </c>
    </row>
    <row r="19" spans="1:49" x14ac:dyDescent="0.25">
      <c r="A19" s="155"/>
      <c r="B19" s="155"/>
      <c r="C19" s="89"/>
      <c r="D19" s="105">
        <f t="shared" si="0"/>
        <v>0</v>
      </c>
      <c r="E19" s="156"/>
      <c r="F19" s="90"/>
      <c r="G19" s="106">
        <f t="shared" si="5"/>
        <v>0</v>
      </c>
      <c r="H19" s="90"/>
      <c r="I19" s="91"/>
      <c r="J19" s="115">
        <f t="shared" si="6"/>
        <v>0</v>
      </c>
      <c r="K19" s="91"/>
      <c r="L19" s="92"/>
      <c r="M19" s="118">
        <f t="shared" si="7"/>
        <v>0</v>
      </c>
      <c r="N19" s="92"/>
      <c r="O19" s="93"/>
      <c r="P19" s="121">
        <f t="shared" si="8"/>
        <v>0</v>
      </c>
      <c r="Q19" s="93"/>
      <c r="R19" s="94"/>
      <c r="S19" s="124">
        <f t="shared" si="9"/>
        <v>0</v>
      </c>
      <c r="T19" s="94"/>
      <c r="U19" s="95"/>
      <c r="V19" s="127">
        <f t="shared" si="10"/>
        <v>0</v>
      </c>
      <c r="W19" s="95"/>
      <c r="X19" s="96"/>
      <c r="Y19" s="127">
        <f t="shared" si="11"/>
        <v>0</v>
      </c>
      <c r="Z19" s="96"/>
      <c r="AA19" s="97"/>
      <c r="AB19" s="127">
        <f t="shared" si="12"/>
        <v>0</v>
      </c>
      <c r="AC19" s="97"/>
      <c r="AD19" s="98"/>
      <c r="AE19" s="132">
        <f t="shared" si="13"/>
        <v>0</v>
      </c>
      <c r="AF19" s="98"/>
      <c r="AG19" s="99"/>
      <c r="AH19" s="135">
        <f t="shared" si="14"/>
        <v>0</v>
      </c>
      <c r="AI19" s="99"/>
      <c r="AJ19" s="100"/>
      <c r="AK19" s="138">
        <f t="shared" si="15"/>
        <v>0</v>
      </c>
      <c r="AL19" s="100"/>
      <c r="AM19" s="139">
        <f t="shared" si="1"/>
        <v>0</v>
      </c>
      <c r="AN19" s="140">
        <f>VLOOKUP(AM19,'note  balises cherchéesFormat12'!$B$3:$C$13,2,TRUE)</f>
        <v>0</v>
      </c>
      <c r="AO19" s="141">
        <f t="shared" si="2"/>
        <v>0</v>
      </c>
      <c r="AP19" s="141">
        <f t="shared" si="16"/>
        <v>0</v>
      </c>
      <c r="AQ19" s="142">
        <f>IFERROR(VLOOKUP(AP19,'note rythmeFormat1et2'!$C$3:$D$14,2,TRUE),0)</f>
        <v>0</v>
      </c>
      <c r="AR19" s="140">
        <f t="shared" si="3"/>
        <v>0</v>
      </c>
      <c r="AS19" s="140">
        <f>IFERROR(VLOOKUP(AR19,'note nbre erreursformat1et2'!$C$2:$D$9,2,TRUE),0)</f>
        <v>10</v>
      </c>
      <c r="AT19" s="101"/>
      <c r="AU19" s="101"/>
      <c r="AV19" s="143">
        <f t="shared" si="4"/>
        <v>10</v>
      </c>
      <c r="AW19" s="144">
        <f t="shared" si="17"/>
        <v>9.5238095238095237</v>
      </c>
    </row>
    <row r="20" spans="1:49" x14ac:dyDescent="0.25">
      <c r="A20" s="155"/>
      <c r="B20" s="155"/>
      <c r="C20" s="89"/>
      <c r="D20" s="105">
        <f t="shared" si="0"/>
        <v>0</v>
      </c>
      <c r="E20" s="156"/>
      <c r="F20" s="90"/>
      <c r="G20" s="106">
        <f t="shared" si="5"/>
        <v>0</v>
      </c>
      <c r="H20" s="90"/>
      <c r="I20" s="91"/>
      <c r="J20" s="115">
        <f t="shared" si="6"/>
        <v>0</v>
      </c>
      <c r="K20" s="91"/>
      <c r="L20" s="92"/>
      <c r="M20" s="118">
        <f t="shared" si="7"/>
        <v>0</v>
      </c>
      <c r="N20" s="92"/>
      <c r="O20" s="93"/>
      <c r="P20" s="121">
        <f t="shared" si="8"/>
        <v>0</v>
      </c>
      <c r="Q20" s="93"/>
      <c r="R20" s="94"/>
      <c r="S20" s="124">
        <f t="shared" si="9"/>
        <v>0</v>
      </c>
      <c r="T20" s="94"/>
      <c r="U20" s="95"/>
      <c r="V20" s="127">
        <f t="shared" si="10"/>
        <v>0</v>
      </c>
      <c r="W20" s="95"/>
      <c r="X20" s="96"/>
      <c r="Y20" s="127">
        <f t="shared" si="11"/>
        <v>0</v>
      </c>
      <c r="Z20" s="96"/>
      <c r="AA20" s="97"/>
      <c r="AB20" s="127">
        <f t="shared" si="12"/>
        <v>0</v>
      </c>
      <c r="AC20" s="97"/>
      <c r="AD20" s="98"/>
      <c r="AE20" s="132">
        <f t="shared" si="13"/>
        <v>0</v>
      </c>
      <c r="AF20" s="98"/>
      <c r="AG20" s="99"/>
      <c r="AH20" s="135">
        <f t="shared" si="14"/>
        <v>0</v>
      </c>
      <c r="AI20" s="99"/>
      <c r="AJ20" s="100"/>
      <c r="AK20" s="138">
        <f t="shared" si="15"/>
        <v>0</v>
      </c>
      <c r="AL20" s="100"/>
      <c r="AM20" s="139">
        <f t="shared" si="1"/>
        <v>0</v>
      </c>
      <c r="AN20" s="140">
        <f>VLOOKUP(AM20,'note  balises cherchéesFormat12'!$B$3:$C$13,2,TRUE)</f>
        <v>0</v>
      </c>
      <c r="AO20" s="141">
        <f t="shared" si="2"/>
        <v>0</v>
      </c>
      <c r="AP20" s="141">
        <f t="shared" si="16"/>
        <v>0</v>
      </c>
      <c r="AQ20" s="142">
        <f>IFERROR(VLOOKUP(AP20,'note rythmeFormat1et2'!$C$3:$D$14,2,TRUE),0)</f>
        <v>0</v>
      </c>
      <c r="AR20" s="140">
        <f t="shared" si="3"/>
        <v>0</v>
      </c>
      <c r="AS20" s="140">
        <f>IFERROR(VLOOKUP(AR20,'note nbre erreursformat1et2'!$C$2:$D$9,2,TRUE),0)</f>
        <v>10</v>
      </c>
      <c r="AT20" s="101"/>
      <c r="AU20" s="101"/>
      <c r="AV20" s="143">
        <f t="shared" si="4"/>
        <v>10</v>
      </c>
      <c r="AW20" s="144">
        <f t="shared" si="17"/>
        <v>9.5238095238095237</v>
      </c>
    </row>
    <row r="21" spans="1:49" x14ac:dyDescent="0.25">
      <c r="A21" s="155"/>
      <c r="B21" s="155"/>
      <c r="C21" s="89"/>
      <c r="D21" s="105">
        <f t="shared" si="0"/>
        <v>0</v>
      </c>
      <c r="E21" s="156"/>
      <c r="F21" s="90"/>
      <c r="G21" s="106">
        <f t="shared" si="5"/>
        <v>0</v>
      </c>
      <c r="H21" s="90"/>
      <c r="I21" s="91"/>
      <c r="J21" s="115">
        <f t="shared" si="6"/>
        <v>0</v>
      </c>
      <c r="K21" s="91"/>
      <c r="L21" s="92"/>
      <c r="M21" s="118">
        <f t="shared" si="7"/>
        <v>0</v>
      </c>
      <c r="N21" s="92"/>
      <c r="O21" s="93"/>
      <c r="P21" s="121">
        <f t="shared" si="8"/>
        <v>0</v>
      </c>
      <c r="Q21" s="93"/>
      <c r="R21" s="94"/>
      <c r="S21" s="124">
        <f t="shared" si="9"/>
        <v>0</v>
      </c>
      <c r="T21" s="94"/>
      <c r="U21" s="95"/>
      <c r="V21" s="127">
        <f t="shared" si="10"/>
        <v>0</v>
      </c>
      <c r="W21" s="95"/>
      <c r="X21" s="96"/>
      <c r="Y21" s="127">
        <f t="shared" si="11"/>
        <v>0</v>
      </c>
      <c r="Z21" s="96"/>
      <c r="AA21" s="97"/>
      <c r="AB21" s="127">
        <f t="shared" si="12"/>
        <v>0</v>
      </c>
      <c r="AC21" s="97"/>
      <c r="AD21" s="98"/>
      <c r="AE21" s="132">
        <f t="shared" si="13"/>
        <v>0</v>
      </c>
      <c r="AF21" s="98"/>
      <c r="AG21" s="99"/>
      <c r="AH21" s="135">
        <f t="shared" si="14"/>
        <v>0</v>
      </c>
      <c r="AI21" s="99"/>
      <c r="AJ21" s="100"/>
      <c r="AK21" s="138">
        <f t="shared" si="15"/>
        <v>0</v>
      </c>
      <c r="AL21" s="100"/>
      <c r="AM21" s="139">
        <f t="shared" si="1"/>
        <v>0</v>
      </c>
      <c r="AN21" s="140">
        <f>VLOOKUP(AM21,'note  balises cherchéesFormat12'!$B$3:$C$13,2,TRUE)</f>
        <v>0</v>
      </c>
      <c r="AO21" s="141">
        <f t="shared" si="2"/>
        <v>0</v>
      </c>
      <c r="AP21" s="141">
        <f t="shared" si="16"/>
        <v>0</v>
      </c>
      <c r="AQ21" s="142">
        <f>IFERROR(VLOOKUP(AP21,'note rythmeFormat1et2'!$C$3:$D$14,2,TRUE),0)</f>
        <v>0</v>
      </c>
      <c r="AR21" s="140">
        <f t="shared" si="3"/>
        <v>0</v>
      </c>
      <c r="AS21" s="140">
        <f>IFERROR(VLOOKUP(AR21,'note nbre erreursformat1et2'!$C$2:$D$9,2,TRUE),0)</f>
        <v>10</v>
      </c>
      <c r="AT21" s="101"/>
      <c r="AU21" s="101"/>
      <c r="AV21" s="143">
        <f t="shared" si="4"/>
        <v>10</v>
      </c>
      <c r="AW21" s="144">
        <f t="shared" si="17"/>
        <v>9.5238095238095237</v>
      </c>
    </row>
    <row r="22" spans="1:49" x14ac:dyDescent="0.25">
      <c r="A22" s="155"/>
      <c r="B22" s="155"/>
      <c r="C22" s="89"/>
      <c r="D22" s="105">
        <f t="shared" si="0"/>
        <v>0</v>
      </c>
      <c r="E22" s="156"/>
      <c r="F22" s="90"/>
      <c r="G22" s="106">
        <f t="shared" si="5"/>
        <v>0</v>
      </c>
      <c r="H22" s="90"/>
      <c r="I22" s="91"/>
      <c r="J22" s="115">
        <f t="shared" si="6"/>
        <v>0</v>
      </c>
      <c r="K22" s="91"/>
      <c r="L22" s="92"/>
      <c r="M22" s="118">
        <f t="shared" si="7"/>
        <v>0</v>
      </c>
      <c r="N22" s="92"/>
      <c r="O22" s="93"/>
      <c r="P22" s="121">
        <f t="shared" si="8"/>
        <v>0</v>
      </c>
      <c r="Q22" s="93"/>
      <c r="R22" s="94"/>
      <c r="S22" s="124">
        <f t="shared" si="9"/>
        <v>0</v>
      </c>
      <c r="T22" s="94"/>
      <c r="U22" s="95"/>
      <c r="V22" s="127">
        <f t="shared" si="10"/>
        <v>0</v>
      </c>
      <c r="W22" s="95"/>
      <c r="X22" s="96"/>
      <c r="Y22" s="127">
        <f t="shared" si="11"/>
        <v>0</v>
      </c>
      <c r="Z22" s="96"/>
      <c r="AA22" s="97"/>
      <c r="AB22" s="127">
        <f t="shared" si="12"/>
        <v>0</v>
      </c>
      <c r="AC22" s="97"/>
      <c r="AD22" s="98"/>
      <c r="AE22" s="132">
        <f t="shared" si="13"/>
        <v>0</v>
      </c>
      <c r="AF22" s="98"/>
      <c r="AG22" s="99"/>
      <c r="AH22" s="135">
        <f t="shared" si="14"/>
        <v>0</v>
      </c>
      <c r="AI22" s="99"/>
      <c r="AJ22" s="100"/>
      <c r="AK22" s="138">
        <f t="shared" si="15"/>
        <v>0</v>
      </c>
      <c r="AL22" s="100"/>
      <c r="AM22" s="139">
        <f t="shared" si="1"/>
        <v>0</v>
      </c>
      <c r="AN22" s="140">
        <f>VLOOKUP(AM22,'note  balises cherchéesFormat12'!$B$3:$C$13,2,TRUE)</f>
        <v>0</v>
      </c>
      <c r="AO22" s="141">
        <f t="shared" si="2"/>
        <v>0</v>
      </c>
      <c r="AP22" s="141">
        <f t="shared" si="16"/>
        <v>0</v>
      </c>
      <c r="AQ22" s="142">
        <f>IFERROR(VLOOKUP(AP22,'note rythmeFormat1et2'!$C$3:$D$14,2,TRUE),0)</f>
        <v>0</v>
      </c>
      <c r="AR22" s="140">
        <f t="shared" si="3"/>
        <v>0</v>
      </c>
      <c r="AS22" s="140">
        <f>IFERROR(VLOOKUP(AR22,'note nbre erreursformat1et2'!$C$2:$D$9,2,TRUE),0)</f>
        <v>10</v>
      </c>
      <c r="AT22" s="101"/>
      <c r="AU22" s="101"/>
      <c r="AV22" s="143">
        <f t="shared" si="4"/>
        <v>10</v>
      </c>
      <c r="AW22" s="144">
        <f t="shared" si="17"/>
        <v>9.5238095238095237</v>
      </c>
    </row>
    <row r="23" spans="1:49" x14ac:dyDescent="0.25">
      <c r="A23" s="155"/>
      <c r="B23" s="155"/>
      <c r="C23" s="89"/>
      <c r="D23" s="105">
        <f t="shared" si="0"/>
        <v>0</v>
      </c>
      <c r="E23" s="156"/>
      <c r="F23" s="90"/>
      <c r="G23" s="106">
        <f t="shared" si="5"/>
        <v>0</v>
      </c>
      <c r="H23" s="90"/>
      <c r="I23" s="91"/>
      <c r="J23" s="115">
        <f t="shared" si="6"/>
        <v>0</v>
      </c>
      <c r="K23" s="91"/>
      <c r="L23" s="92"/>
      <c r="M23" s="118">
        <f t="shared" si="7"/>
        <v>0</v>
      </c>
      <c r="N23" s="92"/>
      <c r="O23" s="93"/>
      <c r="P23" s="121">
        <f t="shared" si="8"/>
        <v>0</v>
      </c>
      <c r="Q23" s="93"/>
      <c r="R23" s="94"/>
      <c r="S23" s="124">
        <f t="shared" si="9"/>
        <v>0</v>
      </c>
      <c r="T23" s="94"/>
      <c r="U23" s="95"/>
      <c r="V23" s="127">
        <f t="shared" si="10"/>
        <v>0</v>
      </c>
      <c r="W23" s="95"/>
      <c r="X23" s="96"/>
      <c r="Y23" s="127">
        <f t="shared" si="11"/>
        <v>0</v>
      </c>
      <c r="Z23" s="96"/>
      <c r="AA23" s="97"/>
      <c r="AB23" s="127">
        <f t="shared" si="12"/>
        <v>0</v>
      </c>
      <c r="AC23" s="97"/>
      <c r="AD23" s="98"/>
      <c r="AE23" s="132">
        <f t="shared" si="13"/>
        <v>0</v>
      </c>
      <c r="AF23" s="98"/>
      <c r="AG23" s="99"/>
      <c r="AH23" s="135">
        <f t="shared" si="14"/>
        <v>0</v>
      </c>
      <c r="AI23" s="99"/>
      <c r="AJ23" s="100"/>
      <c r="AK23" s="138">
        <f t="shared" si="15"/>
        <v>0</v>
      </c>
      <c r="AL23" s="100"/>
      <c r="AM23" s="139">
        <f t="shared" si="1"/>
        <v>0</v>
      </c>
      <c r="AN23" s="140">
        <f>VLOOKUP(AM23,'note  balises cherchéesFormat12'!$B$3:$C$13,2,TRUE)</f>
        <v>0</v>
      </c>
      <c r="AO23" s="141">
        <f t="shared" si="2"/>
        <v>0</v>
      </c>
      <c r="AP23" s="141">
        <f t="shared" si="16"/>
        <v>0</v>
      </c>
      <c r="AQ23" s="142">
        <f>IFERROR(VLOOKUP(AP23,'note rythmeFormat1et2'!$C$3:$D$14,2,TRUE),0)</f>
        <v>0</v>
      </c>
      <c r="AR23" s="140">
        <f t="shared" si="3"/>
        <v>0</v>
      </c>
      <c r="AS23" s="140">
        <f>IFERROR(VLOOKUP(AR23,'note nbre erreursformat1et2'!$C$2:$D$9,2,TRUE),0)</f>
        <v>10</v>
      </c>
      <c r="AT23" s="101"/>
      <c r="AU23" s="101"/>
      <c r="AV23" s="143">
        <f t="shared" si="4"/>
        <v>10</v>
      </c>
      <c r="AW23" s="144">
        <f t="shared" si="17"/>
        <v>9.5238095238095237</v>
      </c>
    </row>
    <row r="24" spans="1:49" x14ac:dyDescent="0.25">
      <c r="A24" s="155"/>
      <c r="B24" s="155"/>
      <c r="C24" s="89"/>
      <c r="D24" s="105">
        <f t="shared" si="0"/>
        <v>0</v>
      </c>
      <c r="E24" s="156"/>
      <c r="F24" s="90"/>
      <c r="G24" s="106">
        <f t="shared" si="5"/>
        <v>0</v>
      </c>
      <c r="H24" s="90"/>
      <c r="I24" s="91"/>
      <c r="J24" s="115">
        <f t="shared" si="6"/>
        <v>0</v>
      </c>
      <c r="K24" s="91"/>
      <c r="L24" s="92"/>
      <c r="M24" s="118">
        <f t="shared" si="7"/>
        <v>0</v>
      </c>
      <c r="N24" s="92"/>
      <c r="O24" s="93"/>
      <c r="P24" s="121">
        <f t="shared" si="8"/>
        <v>0</v>
      </c>
      <c r="Q24" s="93"/>
      <c r="R24" s="94"/>
      <c r="S24" s="124">
        <f t="shared" si="9"/>
        <v>0</v>
      </c>
      <c r="T24" s="94"/>
      <c r="U24" s="95"/>
      <c r="V24" s="127">
        <f t="shared" si="10"/>
        <v>0</v>
      </c>
      <c r="W24" s="95"/>
      <c r="X24" s="96"/>
      <c r="Y24" s="127">
        <f t="shared" si="11"/>
        <v>0</v>
      </c>
      <c r="Z24" s="96"/>
      <c r="AA24" s="97"/>
      <c r="AB24" s="127">
        <f t="shared" si="12"/>
        <v>0</v>
      </c>
      <c r="AC24" s="97"/>
      <c r="AD24" s="98"/>
      <c r="AE24" s="132">
        <f t="shared" si="13"/>
        <v>0</v>
      </c>
      <c r="AF24" s="98"/>
      <c r="AG24" s="99"/>
      <c r="AH24" s="135">
        <f t="shared" si="14"/>
        <v>0</v>
      </c>
      <c r="AI24" s="99"/>
      <c r="AJ24" s="100"/>
      <c r="AK24" s="138">
        <f t="shared" si="15"/>
        <v>0</v>
      </c>
      <c r="AL24" s="100"/>
      <c r="AM24" s="139">
        <f t="shared" si="1"/>
        <v>0</v>
      </c>
      <c r="AN24" s="140">
        <f>VLOOKUP(AM24,'note  balises cherchéesFormat12'!$B$3:$C$13,2,TRUE)</f>
        <v>0</v>
      </c>
      <c r="AO24" s="141">
        <f t="shared" si="2"/>
        <v>0</v>
      </c>
      <c r="AP24" s="141">
        <f t="shared" si="16"/>
        <v>0</v>
      </c>
      <c r="AQ24" s="142">
        <f>IFERROR(VLOOKUP(AP24,'note rythmeFormat1et2'!$C$3:$D$14,2,TRUE),0)</f>
        <v>0</v>
      </c>
      <c r="AR24" s="140">
        <f t="shared" si="3"/>
        <v>0</v>
      </c>
      <c r="AS24" s="140">
        <f>IFERROR(VLOOKUP(AR24,'note nbre erreursformat1et2'!$C$2:$D$9,2,TRUE),0)</f>
        <v>10</v>
      </c>
      <c r="AT24" s="101"/>
      <c r="AU24" s="101"/>
      <c r="AV24" s="143">
        <f t="shared" si="4"/>
        <v>10</v>
      </c>
      <c r="AW24" s="144">
        <f t="shared" si="17"/>
        <v>9.5238095238095237</v>
      </c>
    </row>
    <row r="25" spans="1:49" x14ac:dyDescent="0.25">
      <c r="A25" s="155"/>
      <c r="B25" s="155"/>
      <c r="C25" s="89"/>
      <c r="D25" s="105">
        <f t="shared" si="0"/>
        <v>0</v>
      </c>
      <c r="E25" s="156"/>
      <c r="F25" s="90"/>
      <c r="G25" s="106">
        <f t="shared" si="5"/>
        <v>0</v>
      </c>
      <c r="H25" s="90"/>
      <c r="I25" s="91"/>
      <c r="J25" s="115">
        <f t="shared" si="6"/>
        <v>0</v>
      </c>
      <c r="K25" s="91"/>
      <c r="L25" s="92"/>
      <c r="M25" s="118">
        <f t="shared" si="7"/>
        <v>0</v>
      </c>
      <c r="N25" s="92"/>
      <c r="O25" s="93"/>
      <c r="P25" s="121">
        <f t="shared" si="8"/>
        <v>0</v>
      </c>
      <c r="Q25" s="93"/>
      <c r="R25" s="94"/>
      <c r="S25" s="124">
        <f t="shared" si="9"/>
        <v>0</v>
      </c>
      <c r="T25" s="94"/>
      <c r="U25" s="95"/>
      <c r="V25" s="127">
        <f t="shared" si="10"/>
        <v>0</v>
      </c>
      <c r="W25" s="95"/>
      <c r="X25" s="96"/>
      <c r="Y25" s="127">
        <f t="shared" si="11"/>
        <v>0</v>
      </c>
      <c r="Z25" s="96"/>
      <c r="AA25" s="97"/>
      <c r="AB25" s="127">
        <f t="shared" si="12"/>
        <v>0</v>
      </c>
      <c r="AC25" s="97"/>
      <c r="AD25" s="98"/>
      <c r="AE25" s="132">
        <f t="shared" si="13"/>
        <v>0</v>
      </c>
      <c r="AF25" s="98"/>
      <c r="AG25" s="99"/>
      <c r="AH25" s="135">
        <f t="shared" si="14"/>
        <v>0</v>
      </c>
      <c r="AI25" s="99"/>
      <c r="AJ25" s="100"/>
      <c r="AK25" s="138">
        <f t="shared" si="15"/>
        <v>0</v>
      </c>
      <c r="AL25" s="100"/>
      <c r="AM25" s="139">
        <f t="shared" si="1"/>
        <v>0</v>
      </c>
      <c r="AN25" s="140">
        <f>VLOOKUP(AM25,'note  balises cherchéesFormat12'!$B$3:$C$13,2,TRUE)</f>
        <v>0</v>
      </c>
      <c r="AO25" s="141">
        <f t="shared" si="2"/>
        <v>0</v>
      </c>
      <c r="AP25" s="141">
        <f t="shared" si="16"/>
        <v>0</v>
      </c>
      <c r="AQ25" s="142">
        <f>IFERROR(VLOOKUP(AP25,'note rythmeFormat1et2'!$C$3:$D$14,2,TRUE),0)</f>
        <v>0</v>
      </c>
      <c r="AR25" s="140">
        <f t="shared" si="3"/>
        <v>0</v>
      </c>
      <c r="AS25" s="140">
        <f>IFERROR(VLOOKUP(AR25,'note nbre erreursformat1et2'!$C$2:$D$9,2,TRUE),0)</f>
        <v>10</v>
      </c>
      <c r="AT25" s="101"/>
      <c r="AU25" s="101"/>
      <c r="AV25" s="143">
        <f t="shared" si="4"/>
        <v>10</v>
      </c>
      <c r="AW25" s="144">
        <f t="shared" si="17"/>
        <v>9.5238095238095237</v>
      </c>
    </row>
    <row r="26" spans="1:49" x14ac:dyDescent="0.25">
      <c r="A26" s="155"/>
      <c r="B26" s="155"/>
      <c r="C26" s="89"/>
      <c r="D26" s="105">
        <f t="shared" si="0"/>
        <v>0</v>
      </c>
      <c r="E26" s="156"/>
      <c r="F26" s="90"/>
      <c r="G26" s="106">
        <f t="shared" si="5"/>
        <v>0</v>
      </c>
      <c r="H26" s="90"/>
      <c r="I26" s="91"/>
      <c r="J26" s="115">
        <f t="shared" si="6"/>
        <v>0</v>
      </c>
      <c r="K26" s="91"/>
      <c r="L26" s="92"/>
      <c r="M26" s="118">
        <f t="shared" si="7"/>
        <v>0</v>
      </c>
      <c r="N26" s="92"/>
      <c r="O26" s="93"/>
      <c r="P26" s="121">
        <f t="shared" si="8"/>
        <v>0</v>
      </c>
      <c r="Q26" s="93"/>
      <c r="R26" s="94"/>
      <c r="S26" s="124">
        <f t="shared" si="9"/>
        <v>0</v>
      </c>
      <c r="T26" s="94"/>
      <c r="U26" s="95"/>
      <c r="V26" s="127">
        <f t="shared" si="10"/>
        <v>0</v>
      </c>
      <c r="W26" s="95"/>
      <c r="X26" s="96"/>
      <c r="Y26" s="127">
        <f t="shared" si="11"/>
        <v>0</v>
      </c>
      <c r="Z26" s="96"/>
      <c r="AA26" s="97"/>
      <c r="AB26" s="127">
        <f t="shared" si="12"/>
        <v>0</v>
      </c>
      <c r="AC26" s="97"/>
      <c r="AD26" s="98"/>
      <c r="AE26" s="132">
        <f t="shared" si="13"/>
        <v>0</v>
      </c>
      <c r="AF26" s="98"/>
      <c r="AG26" s="99"/>
      <c r="AH26" s="135">
        <f t="shared" si="14"/>
        <v>0</v>
      </c>
      <c r="AI26" s="99"/>
      <c r="AJ26" s="100"/>
      <c r="AK26" s="138">
        <f t="shared" si="15"/>
        <v>0</v>
      </c>
      <c r="AL26" s="100"/>
      <c r="AM26" s="139">
        <f t="shared" si="1"/>
        <v>0</v>
      </c>
      <c r="AN26" s="140">
        <f>VLOOKUP(AM26,'note  balises cherchéesFormat12'!$B$3:$C$13,2,TRUE)</f>
        <v>0</v>
      </c>
      <c r="AO26" s="141">
        <f t="shared" si="2"/>
        <v>0</v>
      </c>
      <c r="AP26" s="141">
        <f t="shared" si="16"/>
        <v>0</v>
      </c>
      <c r="AQ26" s="142">
        <f>IFERROR(VLOOKUP(AP26,'note rythmeFormat1et2'!$C$3:$D$14,2,TRUE),0)</f>
        <v>0</v>
      </c>
      <c r="AR26" s="140">
        <f t="shared" si="3"/>
        <v>0</v>
      </c>
      <c r="AS26" s="140">
        <f>IFERROR(VLOOKUP(AR26,'note nbre erreursformat1et2'!$C$2:$D$9,2,TRUE),0)</f>
        <v>10</v>
      </c>
      <c r="AT26" s="101"/>
      <c r="AU26" s="101"/>
      <c r="AV26" s="143">
        <f t="shared" si="4"/>
        <v>10</v>
      </c>
      <c r="AW26" s="144">
        <f t="shared" si="17"/>
        <v>9.5238095238095237</v>
      </c>
    </row>
    <row r="27" spans="1:49" x14ac:dyDescent="0.25">
      <c r="A27" s="155"/>
      <c r="B27" s="155"/>
      <c r="C27" s="89"/>
      <c r="D27" s="105">
        <f t="shared" si="0"/>
        <v>0</v>
      </c>
      <c r="E27" s="156"/>
      <c r="F27" s="90"/>
      <c r="G27" s="106">
        <f t="shared" si="5"/>
        <v>0</v>
      </c>
      <c r="H27" s="90"/>
      <c r="I27" s="91"/>
      <c r="J27" s="115">
        <f t="shared" si="6"/>
        <v>0</v>
      </c>
      <c r="K27" s="91"/>
      <c r="L27" s="92"/>
      <c r="M27" s="118">
        <f t="shared" si="7"/>
        <v>0</v>
      </c>
      <c r="N27" s="92"/>
      <c r="O27" s="93"/>
      <c r="P27" s="121">
        <f t="shared" si="8"/>
        <v>0</v>
      </c>
      <c r="Q27" s="93"/>
      <c r="R27" s="94"/>
      <c r="S27" s="124">
        <f t="shared" si="9"/>
        <v>0</v>
      </c>
      <c r="T27" s="94"/>
      <c r="U27" s="95"/>
      <c r="V27" s="127">
        <f t="shared" si="10"/>
        <v>0</v>
      </c>
      <c r="W27" s="95"/>
      <c r="X27" s="96"/>
      <c r="Y27" s="127">
        <f t="shared" si="11"/>
        <v>0</v>
      </c>
      <c r="Z27" s="96"/>
      <c r="AA27" s="97"/>
      <c r="AB27" s="127">
        <f t="shared" si="12"/>
        <v>0</v>
      </c>
      <c r="AC27" s="97"/>
      <c r="AD27" s="98"/>
      <c r="AE27" s="132">
        <f t="shared" si="13"/>
        <v>0</v>
      </c>
      <c r="AF27" s="98"/>
      <c r="AG27" s="99"/>
      <c r="AH27" s="135">
        <f t="shared" si="14"/>
        <v>0</v>
      </c>
      <c r="AI27" s="99"/>
      <c r="AJ27" s="100"/>
      <c r="AK27" s="138">
        <f t="shared" si="15"/>
        <v>0</v>
      </c>
      <c r="AL27" s="100"/>
      <c r="AM27" s="139">
        <f t="shared" si="1"/>
        <v>0</v>
      </c>
      <c r="AN27" s="140">
        <f>VLOOKUP(AM27,'note  balises cherchéesFormat12'!$B$3:$C$13,2,TRUE)</f>
        <v>0</v>
      </c>
      <c r="AO27" s="141">
        <f t="shared" si="2"/>
        <v>0</v>
      </c>
      <c r="AP27" s="141">
        <f t="shared" si="16"/>
        <v>0</v>
      </c>
      <c r="AQ27" s="142">
        <f>IFERROR(VLOOKUP(AP27,'note rythmeFormat1et2'!$C$3:$D$14,2,TRUE),0)</f>
        <v>0</v>
      </c>
      <c r="AR27" s="140">
        <f t="shared" si="3"/>
        <v>0</v>
      </c>
      <c r="AS27" s="140">
        <f>IFERROR(VLOOKUP(AR27,'note nbre erreursformat1et2'!$C$2:$D$9,2,TRUE),0)</f>
        <v>10</v>
      </c>
      <c r="AT27" s="101"/>
      <c r="AU27" s="101"/>
      <c r="AV27" s="143">
        <f t="shared" si="4"/>
        <v>10</v>
      </c>
      <c r="AW27" s="144">
        <f t="shared" si="17"/>
        <v>9.5238095238095237</v>
      </c>
    </row>
    <row r="28" spans="1:49" x14ac:dyDescent="0.25">
      <c r="A28" s="155"/>
      <c r="B28" s="155"/>
      <c r="C28" s="89"/>
      <c r="D28" s="105">
        <f t="shared" si="0"/>
        <v>0</v>
      </c>
      <c r="E28" s="156"/>
      <c r="F28" s="90"/>
      <c r="G28" s="106">
        <f t="shared" si="5"/>
        <v>0</v>
      </c>
      <c r="H28" s="90"/>
      <c r="I28" s="91"/>
      <c r="J28" s="115">
        <f t="shared" si="6"/>
        <v>0</v>
      </c>
      <c r="K28" s="91"/>
      <c r="L28" s="92"/>
      <c r="M28" s="118">
        <f t="shared" si="7"/>
        <v>0</v>
      </c>
      <c r="N28" s="92"/>
      <c r="O28" s="93"/>
      <c r="P28" s="121">
        <f t="shared" si="8"/>
        <v>0</v>
      </c>
      <c r="Q28" s="93"/>
      <c r="R28" s="94"/>
      <c r="S28" s="124">
        <f t="shared" si="9"/>
        <v>0</v>
      </c>
      <c r="T28" s="94"/>
      <c r="U28" s="95"/>
      <c r="V28" s="127">
        <f t="shared" si="10"/>
        <v>0</v>
      </c>
      <c r="W28" s="95"/>
      <c r="X28" s="96"/>
      <c r="Y28" s="127">
        <f t="shared" si="11"/>
        <v>0</v>
      </c>
      <c r="Z28" s="96"/>
      <c r="AA28" s="97"/>
      <c r="AB28" s="127">
        <f t="shared" si="12"/>
        <v>0</v>
      </c>
      <c r="AC28" s="97"/>
      <c r="AD28" s="98"/>
      <c r="AE28" s="132">
        <f t="shared" si="13"/>
        <v>0</v>
      </c>
      <c r="AF28" s="98"/>
      <c r="AG28" s="99"/>
      <c r="AH28" s="135">
        <f t="shared" si="14"/>
        <v>0</v>
      </c>
      <c r="AI28" s="99"/>
      <c r="AJ28" s="100"/>
      <c r="AK28" s="138">
        <f t="shared" si="15"/>
        <v>0</v>
      </c>
      <c r="AL28" s="100"/>
      <c r="AM28" s="139">
        <f t="shared" si="1"/>
        <v>0</v>
      </c>
      <c r="AN28" s="140">
        <f>VLOOKUP(AM28,'note  balises cherchéesFormat12'!$B$3:$C$13,2,TRUE)</f>
        <v>0</v>
      </c>
      <c r="AO28" s="141">
        <f t="shared" si="2"/>
        <v>0</v>
      </c>
      <c r="AP28" s="141">
        <f t="shared" si="16"/>
        <v>0</v>
      </c>
      <c r="AQ28" s="142">
        <f>IFERROR(VLOOKUP(AP28,'note rythmeFormat1et2'!$C$3:$D$14,2,TRUE),0)</f>
        <v>0</v>
      </c>
      <c r="AR28" s="140">
        <f t="shared" si="3"/>
        <v>0</v>
      </c>
      <c r="AS28" s="140">
        <f>IFERROR(VLOOKUP(AR28,'note nbre erreursformat1et2'!$C$2:$D$9,2,TRUE),0)</f>
        <v>10</v>
      </c>
      <c r="AT28" s="101"/>
      <c r="AU28" s="101"/>
      <c r="AV28" s="143">
        <f t="shared" si="4"/>
        <v>10</v>
      </c>
      <c r="AW28" s="144">
        <f t="shared" si="17"/>
        <v>9.5238095238095237</v>
      </c>
    </row>
    <row r="29" spans="1:49" x14ac:dyDescent="0.25">
      <c r="A29" s="155"/>
      <c r="B29" s="155"/>
      <c r="C29" s="89"/>
      <c r="D29" s="105">
        <f t="shared" si="0"/>
        <v>0</v>
      </c>
      <c r="E29" s="156"/>
      <c r="F29" s="90"/>
      <c r="G29" s="106">
        <f t="shared" si="5"/>
        <v>0</v>
      </c>
      <c r="H29" s="90"/>
      <c r="I29" s="91"/>
      <c r="J29" s="115">
        <f t="shared" si="6"/>
        <v>0</v>
      </c>
      <c r="K29" s="91"/>
      <c r="L29" s="92"/>
      <c r="M29" s="118">
        <f t="shared" si="7"/>
        <v>0</v>
      </c>
      <c r="N29" s="92"/>
      <c r="O29" s="93"/>
      <c r="P29" s="121">
        <f t="shared" si="8"/>
        <v>0</v>
      </c>
      <c r="Q29" s="93"/>
      <c r="R29" s="94"/>
      <c r="S29" s="124">
        <f t="shared" si="9"/>
        <v>0</v>
      </c>
      <c r="T29" s="94"/>
      <c r="U29" s="95"/>
      <c r="V29" s="127">
        <f t="shared" si="10"/>
        <v>0</v>
      </c>
      <c r="W29" s="95"/>
      <c r="X29" s="96"/>
      <c r="Y29" s="127">
        <f t="shared" si="11"/>
        <v>0</v>
      </c>
      <c r="Z29" s="96"/>
      <c r="AA29" s="97"/>
      <c r="AB29" s="127">
        <f t="shared" si="12"/>
        <v>0</v>
      </c>
      <c r="AC29" s="97"/>
      <c r="AD29" s="98"/>
      <c r="AE29" s="132">
        <f t="shared" si="13"/>
        <v>0</v>
      </c>
      <c r="AF29" s="98"/>
      <c r="AG29" s="99"/>
      <c r="AH29" s="135">
        <f t="shared" si="14"/>
        <v>0</v>
      </c>
      <c r="AI29" s="99"/>
      <c r="AJ29" s="100"/>
      <c r="AK29" s="138">
        <f t="shared" si="15"/>
        <v>0</v>
      </c>
      <c r="AL29" s="100"/>
      <c r="AM29" s="139">
        <f t="shared" si="1"/>
        <v>0</v>
      </c>
      <c r="AN29" s="140">
        <f>VLOOKUP(AM29,'note  balises cherchéesFormat12'!$B$3:$C$13,2,TRUE)</f>
        <v>0</v>
      </c>
      <c r="AO29" s="141">
        <f t="shared" si="2"/>
        <v>0</v>
      </c>
      <c r="AP29" s="141">
        <f t="shared" si="16"/>
        <v>0</v>
      </c>
      <c r="AQ29" s="142">
        <f>IFERROR(VLOOKUP(AP29,'note rythmeFormat1et2'!$C$3:$D$14,2,TRUE),0)</f>
        <v>0</v>
      </c>
      <c r="AR29" s="140">
        <f t="shared" si="3"/>
        <v>0</v>
      </c>
      <c r="AS29" s="140">
        <f>IFERROR(VLOOKUP(AR29,'note nbre erreursformat1et2'!$C$2:$D$9,2,TRUE),0)</f>
        <v>10</v>
      </c>
      <c r="AT29" s="101"/>
      <c r="AU29" s="101"/>
      <c r="AV29" s="143">
        <f t="shared" si="4"/>
        <v>10</v>
      </c>
      <c r="AW29" s="144">
        <f t="shared" si="17"/>
        <v>9.5238095238095237</v>
      </c>
    </row>
    <row r="30" spans="1:49" x14ac:dyDescent="0.25">
      <c r="A30" s="155"/>
      <c r="B30" s="155"/>
      <c r="C30" s="89"/>
      <c r="D30" s="105">
        <f t="shared" si="0"/>
        <v>0</v>
      </c>
      <c r="E30" s="156"/>
      <c r="F30" s="90"/>
      <c r="G30" s="106">
        <f t="shared" si="5"/>
        <v>0</v>
      </c>
      <c r="H30" s="90"/>
      <c r="I30" s="91"/>
      <c r="J30" s="115">
        <f t="shared" si="6"/>
        <v>0</v>
      </c>
      <c r="K30" s="91"/>
      <c r="L30" s="92"/>
      <c r="M30" s="118">
        <f t="shared" si="7"/>
        <v>0</v>
      </c>
      <c r="N30" s="92"/>
      <c r="O30" s="93"/>
      <c r="P30" s="121">
        <f t="shared" si="8"/>
        <v>0</v>
      </c>
      <c r="Q30" s="93"/>
      <c r="R30" s="94"/>
      <c r="S30" s="124">
        <f t="shared" si="9"/>
        <v>0</v>
      </c>
      <c r="T30" s="94"/>
      <c r="U30" s="95"/>
      <c r="V30" s="127">
        <f t="shared" si="10"/>
        <v>0</v>
      </c>
      <c r="W30" s="95"/>
      <c r="X30" s="96"/>
      <c r="Y30" s="127">
        <f t="shared" si="11"/>
        <v>0</v>
      </c>
      <c r="Z30" s="96"/>
      <c r="AA30" s="97"/>
      <c r="AB30" s="127">
        <f t="shared" si="12"/>
        <v>0</v>
      </c>
      <c r="AC30" s="97"/>
      <c r="AD30" s="98"/>
      <c r="AE30" s="132">
        <f t="shared" si="13"/>
        <v>0</v>
      </c>
      <c r="AF30" s="98"/>
      <c r="AG30" s="99"/>
      <c r="AH30" s="135">
        <f t="shared" si="14"/>
        <v>0</v>
      </c>
      <c r="AI30" s="99"/>
      <c r="AJ30" s="100"/>
      <c r="AK30" s="138">
        <f t="shared" si="15"/>
        <v>0</v>
      </c>
      <c r="AL30" s="100"/>
      <c r="AM30" s="139">
        <f t="shared" si="1"/>
        <v>0</v>
      </c>
      <c r="AN30" s="140">
        <f>VLOOKUP(AM30,'note  balises cherchéesFormat12'!$B$3:$C$13,2,TRUE)</f>
        <v>0</v>
      </c>
      <c r="AO30" s="141">
        <f t="shared" si="2"/>
        <v>0</v>
      </c>
      <c r="AP30" s="141">
        <f t="shared" si="16"/>
        <v>0</v>
      </c>
      <c r="AQ30" s="142">
        <f>IFERROR(VLOOKUP(AP30,'note rythmeFormat1et2'!$C$3:$D$14,2,TRUE),0)</f>
        <v>0</v>
      </c>
      <c r="AR30" s="140">
        <f t="shared" si="3"/>
        <v>0</v>
      </c>
      <c r="AS30" s="140">
        <f>IFERROR(VLOOKUP(AR30,'note nbre erreursformat1et2'!$C$2:$D$9,2,TRUE),0)</f>
        <v>10</v>
      </c>
      <c r="AT30" s="101"/>
      <c r="AU30" s="101"/>
      <c r="AV30" s="143">
        <f t="shared" si="4"/>
        <v>10</v>
      </c>
      <c r="AW30" s="144">
        <f t="shared" si="17"/>
        <v>9.5238095238095237</v>
      </c>
    </row>
    <row r="31" spans="1:49" x14ac:dyDescent="0.25">
      <c r="A31" s="155"/>
      <c r="B31" s="155"/>
      <c r="C31" s="89"/>
      <c r="D31" s="105">
        <f t="shared" si="0"/>
        <v>0</v>
      </c>
      <c r="E31" s="156"/>
      <c r="F31" s="90"/>
      <c r="G31" s="106">
        <f t="shared" si="5"/>
        <v>0</v>
      </c>
      <c r="H31" s="90"/>
      <c r="I31" s="91"/>
      <c r="J31" s="115">
        <f t="shared" si="6"/>
        <v>0</v>
      </c>
      <c r="K31" s="91"/>
      <c r="L31" s="92"/>
      <c r="M31" s="118">
        <f t="shared" si="7"/>
        <v>0</v>
      </c>
      <c r="N31" s="92"/>
      <c r="O31" s="93"/>
      <c r="P31" s="121">
        <f t="shared" si="8"/>
        <v>0</v>
      </c>
      <c r="Q31" s="93"/>
      <c r="R31" s="94"/>
      <c r="S31" s="124">
        <f t="shared" si="9"/>
        <v>0</v>
      </c>
      <c r="T31" s="94"/>
      <c r="U31" s="95"/>
      <c r="V31" s="127">
        <f t="shared" si="10"/>
        <v>0</v>
      </c>
      <c r="W31" s="95"/>
      <c r="X31" s="96"/>
      <c r="Y31" s="127">
        <f t="shared" si="11"/>
        <v>0</v>
      </c>
      <c r="Z31" s="96"/>
      <c r="AA31" s="97"/>
      <c r="AB31" s="127">
        <f t="shared" si="12"/>
        <v>0</v>
      </c>
      <c r="AC31" s="97"/>
      <c r="AD31" s="98"/>
      <c r="AE31" s="132">
        <f t="shared" si="13"/>
        <v>0</v>
      </c>
      <c r="AF31" s="98"/>
      <c r="AG31" s="99"/>
      <c r="AH31" s="135">
        <f t="shared" si="14"/>
        <v>0</v>
      </c>
      <c r="AI31" s="99"/>
      <c r="AJ31" s="100"/>
      <c r="AK31" s="138">
        <f t="shared" si="15"/>
        <v>0</v>
      </c>
      <c r="AL31" s="100"/>
      <c r="AM31" s="139">
        <f t="shared" si="1"/>
        <v>0</v>
      </c>
      <c r="AN31" s="140">
        <f>VLOOKUP(AM31,'note  balises cherchéesFormat12'!$B$3:$C$13,2,TRUE)</f>
        <v>0</v>
      </c>
      <c r="AO31" s="141">
        <f t="shared" si="2"/>
        <v>0</v>
      </c>
      <c r="AP31" s="141">
        <f t="shared" si="16"/>
        <v>0</v>
      </c>
      <c r="AQ31" s="142">
        <f>IFERROR(VLOOKUP(AP31,'note rythmeFormat1et2'!$C$3:$D$14,2,TRUE),0)</f>
        <v>0</v>
      </c>
      <c r="AR31" s="140">
        <f t="shared" si="3"/>
        <v>0</v>
      </c>
      <c r="AS31" s="140">
        <f>IFERROR(VLOOKUP(AR31,'note nbre erreursformat1et2'!$C$2:$D$9,2,TRUE),0)</f>
        <v>10</v>
      </c>
      <c r="AT31" s="101"/>
      <c r="AU31" s="101"/>
      <c r="AV31" s="143">
        <f t="shared" si="4"/>
        <v>10</v>
      </c>
      <c r="AW31" s="144">
        <f t="shared" si="17"/>
        <v>9.5238095238095237</v>
      </c>
    </row>
    <row r="32" spans="1:49" x14ac:dyDescent="0.25">
      <c r="A32" s="155"/>
      <c r="B32" s="155"/>
      <c r="C32" s="89"/>
      <c r="D32" s="105">
        <f t="shared" si="0"/>
        <v>0</v>
      </c>
      <c r="E32" s="156"/>
      <c r="F32" s="90"/>
      <c r="G32" s="106">
        <f t="shared" si="5"/>
        <v>0</v>
      </c>
      <c r="H32" s="90"/>
      <c r="I32" s="91"/>
      <c r="J32" s="115">
        <f t="shared" si="6"/>
        <v>0</v>
      </c>
      <c r="K32" s="91"/>
      <c r="L32" s="92"/>
      <c r="M32" s="118">
        <f t="shared" si="7"/>
        <v>0</v>
      </c>
      <c r="N32" s="92"/>
      <c r="O32" s="93"/>
      <c r="P32" s="121">
        <f t="shared" si="8"/>
        <v>0</v>
      </c>
      <c r="Q32" s="93"/>
      <c r="R32" s="94"/>
      <c r="S32" s="124">
        <f t="shared" si="9"/>
        <v>0</v>
      </c>
      <c r="T32" s="94"/>
      <c r="U32" s="95"/>
      <c r="V32" s="127">
        <f t="shared" si="10"/>
        <v>0</v>
      </c>
      <c r="W32" s="95"/>
      <c r="X32" s="96"/>
      <c r="Y32" s="127">
        <f t="shared" si="11"/>
        <v>0</v>
      </c>
      <c r="Z32" s="96"/>
      <c r="AA32" s="97"/>
      <c r="AB32" s="127">
        <f t="shared" si="12"/>
        <v>0</v>
      </c>
      <c r="AC32" s="97"/>
      <c r="AD32" s="98"/>
      <c r="AE32" s="132">
        <f t="shared" si="13"/>
        <v>0</v>
      </c>
      <c r="AF32" s="98"/>
      <c r="AG32" s="99"/>
      <c r="AH32" s="135">
        <f t="shared" si="14"/>
        <v>0</v>
      </c>
      <c r="AI32" s="99"/>
      <c r="AJ32" s="100"/>
      <c r="AK32" s="138">
        <f t="shared" si="15"/>
        <v>0</v>
      </c>
      <c r="AL32" s="100"/>
      <c r="AM32" s="139">
        <f t="shared" si="1"/>
        <v>0</v>
      </c>
      <c r="AN32" s="140">
        <f>VLOOKUP(AM32,'note  balises cherchéesFormat12'!$B$3:$C$13,2,TRUE)</f>
        <v>0</v>
      </c>
      <c r="AO32" s="141">
        <f t="shared" si="2"/>
        <v>0</v>
      </c>
      <c r="AP32" s="141">
        <f t="shared" si="16"/>
        <v>0</v>
      </c>
      <c r="AQ32" s="142">
        <f>IFERROR(VLOOKUP(AP32,'note rythmeFormat1et2'!$C$3:$D$14,2,TRUE),0)</f>
        <v>0</v>
      </c>
      <c r="AR32" s="140">
        <f t="shared" si="3"/>
        <v>0</v>
      </c>
      <c r="AS32" s="140">
        <f>IFERROR(VLOOKUP(AR32,'note nbre erreursformat1et2'!$C$2:$D$9,2,TRUE),0)</f>
        <v>10</v>
      </c>
      <c r="AT32" s="101"/>
      <c r="AU32" s="101"/>
      <c r="AV32" s="143">
        <f t="shared" si="4"/>
        <v>10</v>
      </c>
      <c r="AW32" s="144">
        <f t="shared" si="17"/>
        <v>9.5238095238095237</v>
      </c>
    </row>
    <row r="33" spans="1:49" x14ac:dyDescent="0.25">
      <c r="A33" s="155"/>
      <c r="B33" s="155"/>
      <c r="C33" s="89"/>
      <c r="D33" s="105">
        <f t="shared" si="0"/>
        <v>0</v>
      </c>
      <c r="E33" s="156"/>
      <c r="F33" s="90"/>
      <c r="G33" s="106">
        <f t="shared" si="5"/>
        <v>0</v>
      </c>
      <c r="H33" s="90"/>
      <c r="I33" s="91"/>
      <c r="J33" s="115">
        <f t="shared" si="6"/>
        <v>0</v>
      </c>
      <c r="K33" s="91"/>
      <c r="L33" s="92"/>
      <c r="M33" s="118">
        <f t="shared" si="7"/>
        <v>0</v>
      </c>
      <c r="N33" s="92"/>
      <c r="O33" s="93"/>
      <c r="P33" s="121">
        <f t="shared" si="8"/>
        <v>0</v>
      </c>
      <c r="Q33" s="93"/>
      <c r="R33" s="94"/>
      <c r="S33" s="124">
        <f t="shared" si="9"/>
        <v>0</v>
      </c>
      <c r="T33" s="94"/>
      <c r="U33" s="95"/>
      <c r="V33" s="127">
        <f t="shared" si="10"/>
        <v>0</v>
      </c>
      <c r="W33" s="95"/>
      <c r="X33" s="96"/>
      <c r="Y33" s="127">
        <f t="shared" si="11"/>
        <v>0</v>
      </c>
      <c r="Z33" s="96"/>
      <c r="AA33" s="97"/>
      <c r="AB33" s="127">
        <f t="shared" si="12"/>
        <v>0</v>
      </c>
      <c r="AC33" s="97"/>
      <c r="AD33" s="98"/>
      <c r="AE33" s="132">
        <f t="shared" si="13"/>
        <v>0</v>
      </c>
      <c r="AF33" s="98"/>
      <c r="AG33" s="99"/>
      <c r="AH33" s="135">
        <f t="shared" si="14"/>
        <v>0</v>
      </c>
      <c r="AI33" s="99"/>
      <c r="AJ33" s="100"/>
      <c r="AK33" s="138">
        <f t="shared" si="15"/>
        <v>0</v>
      </c>
      <c r="AL33" s="100"/>
      <c r="AM33" s="139">
        <f t="shared" si="1"/>
        <v>0</v>
      </c>
      <c r="AN33" s="140">
        <f>VLOOKUP(AM33,'note  balises cherchéesFormat12'!$B$3:$C$13,2,TRUE)</f>
        <v>0</v>
      </c>
      <c r="AO33" s="141">
        <f t="shared" si="2"/>
        <v>0</v>
      </c>
      <c r="AP33" s="141">
        <f t="shared" si="16"/>
        <v>0</v>
      </c>
      <c r="AQ33" s="142">
        <f>IFERROR(VLOOKUP(AP33,'note rythmeFormat1et2'!$C$3:$D$14,2,TRUE),0)</f>
        <v>0</v>
      </c>
      <c r="AR33" s="140">
        <f t="shared" si="3"/>
        <v>0</v>
      </c>
      <c r="AS33" s="140">
        <f>IFERROR(VLOOKUP(AR33,'note nbre erreursformat1et2'!$C$2:$D$9,2,TRUE),0)</f>
        <v>10</v>
      </c>
      <c r="AT33" s="101"/>
      <c r="AU33" s="101"/>
      <c r="AV33" s="143">
        <f t="shared" si="4"/>
        <v>10</v>
      </c>
      <c r="AW33" s="144">
        <f t="shared" si="17"/>
        <v>9.5238095238095237</v>
      </c>
    </row>
    <row r="34" spans="1:49" x14ac:dyDescent="0.25">
      <c r="A34" s="164"/>
      <c r="B34" s="164"/>
      <c r="C34" s="89"/>
      <c r="D34" s="105">
        <f t="shared" si="0"/>
        <v>0</v>
      </c>
      <c r="E34" s="156"/>
      <c r="F34" s="90"/>
      <c r="G34" s="106">
        <f t="shared" si="5"/>
        <v>0</v>
      </c>
      <c r="H34" s="90"/>
      <c r="I34" s="91"/>
      <c r="J34" s="115">
        <f t="shared" si="6"/>
        <v>0</v>
      </c>
      <c r="K34" s="91"/>
      <c r="L34" s="92"/>
      <c r="M34" s="118">
        <f t="shared" si="7"/>
        <v>0</v>
      </c>
      <c r="N34" s="92"/>
      <c r="O34" s="93"/>
      <c r="P34" s="121">
        <f t="shared" si="8"/>
        <v>0</v>
      </c>
      <c r="Q34" s="93"/>
      <c r="R34" s="94"/>
      <c r="S34" s="124">
        <f t="shared" si="9"/>
        <v>0</v>
      </c>
      <c r="T34" s="94"/>
      <c r="U34" s="95"/>
      <c r="V34" s="127">
        <f t="shared" si="10"/>
        <v>0</v>
      </c>
      <c r="W34" s="95"/>
      <c r="X34" s="96"/>
      <c r="Y34" s="127">
        <f t="shared" si="11"/>
        <v>0</v>
      </c>
      <c r="Z34" s="96"/>
      <c r="AA34" s="97"/>
      <c r="AB34" s="127">
        <f t="shared" si="12"/>
        <v>0</v>
      </c>
      <c r="AC34" s="97"/>
      <c r="AD34" s="98"/>
      <c r="AE34" s="132">
        <f t="shared" si="13"/>
        <v>0</v>
      </c>
      <c r="AF34" s="98"/>
      <c r="AG34" s="99"/>
      <c r="AH34" s="135">
        <f t="shared" si="14"/>
        <v>0</v>
      </c>
      <c r="AI34" s="99"/>
      <c r="AJ34" s="100"/>
      <c r="AK34" s="138">
        <f t="shared" si="15"/>
        <v>0</v>
      </c>
      <c r="AL34" s="100"/>
      <c r="AM34" s="139">
        <f t="shared" si="1"/>
        <v>0</v>
      </c>
      <c r="AN34" s="140">
        <f>VLOOKUP(AM34,'note  balises cherchéesFormat12'!$B$3:$C$13,2,TRUE)</f>
        <v>0</v>
      </c>
      <c r="AO34" s="141">
        <f t="shared" si="2"/>
        <v>0</v>
      </c>
      <c r="AP34" s="141">
        <f t="shared" si="16"/>
        <v>0</v>
      </c>
      <c r="AQ34" s="142">
        <f>IFERROR(VLOOKUP(AP34,'note rythmeFormat1et2'!$C$3:$D$14,2,TRUE),0)</f>
        <v>0</v>
      </c>
      <c r="AR34" s="140">
        <f t="shared" si="3"/>
        <v>0</v>
      </c>
      <c r="AS34" s="140">
        <f>IFERROR(VLOOKUP(AR34,'note nbre erreursformat1et2'!$C$2:$D$9,2,TRUE),0)</f>
        <v>10</v>
      </c>
      <c r="AT34" s="101"/>
      <c r="AU34" s="101"/>
      <c r="AV34" s="143">
        <f t="shared" si="4"/>
        <v>10</v>
      </c>
      <c r="AW34" s="144">
        <f t="shared" si="17"/>
        <v>9.5238095238095237</v>
      </c>
    </row>
    <row r="35" spans="1:49" x14ac:dyDescent="0.25">
      <c r="A35" s="164"/>
      <c r="B35" s="164"/>
      <c r="C35" s="89"/>
      <c r="D35" s="105">
        <f t="shared" si="0"/>
        <v>0</v>
      </c>
      <c r="E35" s="156"/>
      <c r="F35" s="90"/>
      <c r="G35" s="106">
        <f t="shared" si="5"/>
        <v>0</v>
      </c>
      <c r="H35" s="90"/>
      <c r="I35" s="91"/>
      <c r="J35" s="115">
        <f t="shared" si="6"/>
        <v>0</v>
      </c>
      <c r="K35" s="91"/>
      <c r="L35" s="92"/>
      <c r="M35" s="118">
        <f t="shared" si="7"/>
        <v>0</v>
      </c>
      <c r="N35" s="92"/>
      <c r="O35" s="93"/>
      <c r="P35" s="121">
        <f t="shared" si="8"/>
        <v>0</v>
      </c>
      <c r="Q35" s="93"/>
      <c r="R35" s="94"/>
      <c r="S35" s="124">
        <f t="shared" si="9"/>
        <v>0</v>
      </c>
      <c r="T35" s="94"/>
      <c r="U35" s="95"/>
      <c r="V35" s="127">
        <f t="shared" si="10"/>
        <v>0</v>
      </c>
      <c r="W35" s="95"/>
      <c r="X35" s="96"/>
      <c r="Y35" s="127">
        <f t="shared" si="11"/>
        <v>0</v>
      </c>
      <c r="Z35" s="96"/>
      <c r="AA35" s="97"/>
      <c r="AB35" s="127">
        <f t="shared" si="12"/>
        <v>0</v>
      </c>
      <c r="AC35" s="97"/>
      <c r="AD35" s="98"/>
      <c r="AE35" s="132">
        <f t="shared" si="13"/>
        <v>0</v>
      </c>
      <c r="AF35" s="98"/>
      <c r="AG35" s="99"/>
      <c r="AH35" s="135">
        <f t="shared" si="14"/>
        <v>0</v>
      </c>
      <c r="AI35" s="99"/>
      <c r="AJ35" s="100"/>
      <c r="AK35" s="138">
        <f t="shared" si="15"/>
        <v>0</v>
      </c>
      <c r="AL35" s="100"/>
      <c r="AM35" s="139">
        <f t="shared" si="1"/>
        <v>0</v>
      </c>
      <c r="AN35" s="140">
        <f>VLOOKUP(AM35,'note  balises cherchéesFormat12'!$B$3:$C$13,2,TRUE)</f>
        <v>0</v>
      </c>
      <c r="AO35" s="141">
        <f t="shared" si="2"/>
        <v>0</v>
      </c>
      <c r="AP35" s="141">
        <f t="shared" si="16"/>
        <v>0</v>
      </c>
      <c r="AQ35" s="142">
        <f>IFERROR(VLOOKUP(AP35,'note rythmeFormat1et2'!$C$3:$D$14,2,TRUE),0)</f>
        <v>0</v>
      </c>
      <c r="AR35" s="140">
        <f t="shared" si="3"/>
        <v>0</v>
      </c>
      <c r="AS35" s="140">
        <f>IFERROR(VLOOKUP(AR35,'note nbre erreursformat1et2'!$C$2:$D$9,2,TRUE),0)</f>
        <v>10</v>
      </c>
      <c r="AT35" s="101"/>
      <c r="AU35" s="101"/>
      <c r="AV35" s="143">
        <f t="shared" si="4"/>
        <v>10</v>
      </c>
      <c r="AW35" s="144">
        <f t="shared" si="17"/>
        <v>9.5238095238095237</v>
      </c>
    </row>
    <row r="36" spans="1:49" x14ac:dyDescent="0.25">
      <c r="A36" s="164"/>
      <c r="B36" s="164"/>
      <c r="C36" s="89"/>
      <c r="D36" s="105">
        <f t="shared" si="0"/>
        <v>0</v>
      </c>
      <c r="E36" s="156"/>
      <c r="F36" s="90"/>
      <c r="G36" s="106">
        <f t="shared" si="5"/>
        <v>0</v>
      </c>
      <c r="H36" s="90"/>
      <c r="I36" s="91"/>
      <c r="J36" s="115">
        <f t="shared" si="6"/>
        <v>0</v>
      </c>
      <c r="K36" s="91"/>
      <c r="L36" s="92"/>
      <c r="M36" s="118">
        <f t="shared" si="7"/>
        <v>0</v>
      </c>
      <c r="N36" s="92"/>
      <c r="O36" s="93"/>
      <c r="P36" s="121">
        <f t="shared" si="8"/>
        <v>0</v>
      </c>
      <c r="Q36" s="93"/>
      <c r="R36" s="94"/>
      <c r="S36" s="124">
        <f t="shared" si="9"/>
        <v>0</v>
      </c>
      <c r="T36" s="94"/>
      <c r="U36" s="95"/>
      <c r="V36" s="127">
        <f t="shared" si="10"/>
        <v>0</v>
      </c>
      <c r="W36" s="95"/>
      <c r="X36" s="96"/>
      <c r="Y36" s="127">
        <f t="shared" si="11"/>
        <v>0</v>
      </c>
      <c r="Z36" s="96"/>
      <c r="AA36" s="97"/>
      <c r="AB36" s="127">
        <f t="shared" si="12"/>
        <v>0</v>
      </c>
      <c r="AC36" s="97"/>
      <c r="AD36" s="98"/>
      <c r="AE36" s="132">
        <f t="shared" si="13"/>
        <v>0</v>
      </c>
      <c r="AF36" s="98"/>
      <c r="AG36" s="99"/>
      <c r="AH36" s="135">
        <f t="shared" si="14"/>
        <v>0</v>
      </c>
      <c r="AI36" s="99"/>
      <c r="AJ36" s="100"/>
      <c r="AK36" s="138">
        <f t="shared" si="15"/>
        <v>0</v>
      </c>
      <c r="AL36" s="100"/>
      <c r="AM36" s="139">
        <f t="shared" si="1"/>
        <v>0</v>
      </c>
      <c r="AN36" s="140">
        <f>VLOOKUP(AM36,'note  balises cherchéesFormat12'!$B$3:$C$13,2,TRUE)</f>
        <v>0</v>
      </c>
      <c r="AO36" s="141">
        <f t="shared" si="2"/>
        <v>0</v>
      </c>
      <c r="AP36" s="141">
        <f t="shared" si="16"/>
        <v>0</v>
      </c>
      <c r="AQ36" s="142">
        <f>IFERROR(VLOOKUP(AP36,'note rythmeFormat1et2'!$C$3:$D$14,2,TRUE),0)</f>
        <v>0</v>
      </c>
      <c r="AR36" s="140">
        <f t="shared" si="3"/>
        <v>0</v>
      </c>
      <c r="AS36" s="140">
        <f>IFERROR(VLOOKUP(AR36,'note nbre erreursformat1et2'!$C$2:$D$9,2,TRUE),0)</f>
        <v>10</v>
      </c>
      <c r="AT36" s="101"/>
      <c r="AU36" s="101"/>
      <c r="AV36" s="143">
        <f t="shared" si="4"/>
        <v>10</v>
      </c>
      <c r="AW36" s="144">
        <f t="shared" si="17"/>
        <v>9.5238095238095237</v>
      </c>
    </row>
    <row r="37" spans="1:49" x14ac:dyDescent="0.25">
      <c r="A37" s="164"/>
      <c r="B37" s="164"/>
      <c r="C37" s="89"/>
      <c r="D37" s="105">
        <f t="shared" si="0"/>
        <v>0</v>
      </c>
      <c r="E37" s="156"/>
      <c r="F37" s="90"/>
      <c r="G37" s="106">
        <f t="shared" si="5"/>
        <v>0</v>
      </c>
      <c r="H37" s="90"/>
      <c r="I37" s="91"/>
      <c r="J37" s="115">
        <f t="shared" si="6"/>
        <v>0</v>
      </c>
      <c r="K37" s="91"/>
      <c r="L37" s="92"/>
      <c r="M37" s="118">
        <f t="shared" si="7"/>
        <v>0</v>
      </c>
      <c r="N37" s="92"/>
      <c r="O37" s="93"/>
      <c r="P37" s="121">
        <f t="shared" si="8"/>
        <v>0</v>
      </c>
      <c r="Q37" s="93"/>
      <c r="R37" s="94"/>
      <c r="S37" s="124">
        <f t="shared" si="9"/>
        <v>0</v>
      </c>
      <c r="T37" s="94"/>
      <c r="U37" s="95"/>
      <c r="V37" s="127">
        <f t="shared" si="10"/>
        <v>0</v>
      </c>
      <c r="W37" s="95"/>
      <c r="X37" s="96"/>
      <c r="Y37" s="127">
        <f t="shared" si="11"/>
        <v>0</v>
      </c>
      <c r="Z37" s="96"/>
      <c r="AA37" s="97"/>
      <c r="AB37" s="127">
        <f t="shared" si="12"/>
        <v>0</v>
      </c>
      <c r="AC37" s="97"/>
      <c r="AD37" s="98"/>
      <c r="AE37" s="132">
        <f t="shared" si="13"/>
        <v>0</v>
      </c>
      <c r="AF37" s="98"/>
      <c r="AG37" s="99"/>
      <c r="AH37" s="135">
        <f t="shared" si="14"/>
        <v>0</v>
      </c>
      <c r="AI37" s="99"/>
      <c r="AJ37" s="100"/>
      <c r="AK37" s="138">
        <f t="shared" si="15"/>
        <v>0</v>
      </c>
      <c r="AL37" s="100"/>
      <c r="AM37" s="139">
        <f t="shared" si="1"/>
        <v>0</v>
      </c>
      <c r="AN37" s="140">
        <f>VLOOKUP(AM37,'note  balises cherchéesFormat12'!$B$3:$C$13,2,TRUE)</f>
        <v>0</v>
      </c>
      <c r="AO37" s="141">
        <f t="shared" si="2"/>
        <v>0</v>
      </c>
      <c r="AP37" s="141">
        <f t="shared" si="16"/>
        <v>0</v>
      </c>
      <c r="AQ37" s="142">
        <f>IFERROR(VLOOKUP(AP37,'note rythmeFormat1et2'!$C$3:$D$14,2,TRUE),0)</f>
        <v>0</v>
      </c>
      <c r="AR37" s="140">
        <f t="shared" si="3"/>
        <v>0</v>
      </c>
      <c r="AS37" s="140">
        <f>IFERROR(VLOOKUP(AR37,'note nbre erreursformat1et2'!$C$2:$D$9,2,TRUE),0)</f>
        <v>10</v>
      </c>
      <c r="AT37" s="101"/>
      <c r="AU37" s="101"/>
      <c r="AV37" s="143">
        <f t="shared" si="4"/>
        <v>10</v>
      </c>
      <c r="AW37" s="144">
        <f t="shared" si="17"/>
        <v>9.5238095238095237</v>
      </c>
    </row>
  </sheetData>
  <sheetProtection selectLockedCells="1"/>
  <mergeCells count="13">
    <mergeCell ref="C1:AL1"/>
    <mergeCell ref="C2:E2"/>
    <mergeCell ref="F2:H2"/>
    <mergeCell ref="I2:K2"/>
    <mergeCell ref="L2:N2"/>
    <mergeCell ref="O2:Q2"/>
    <mergeCell ref="R2:T2"/>
    <mergeCell ref="U2:W2"/>
    <mergeCell ref="X2:Z2"/>
    <mergeCell ref="AA2:AC2"/>
    <mergeCell ref="AD2:AF2"/>
    <mergeCell ref="AG2:AI2"/>
    <mergeCell ref="AJ2:AL2"/>
  </mergeCells>
  <dataValidations count="3">
    <dataValidation allowBlank="1" showInputMessage="1" showErrorMessage="1" prompt="Saisir 745 pour 7min45s, 5430 pour 54min30s etc" sqref="F4:F37 C4:C37 AG4:AG37 I4:I37 L4:L37 O4:O37 R4:R37 U4:U37 AA4:AA37 X4:X37 AD4:AD37 AJ4:AJ37"/>
    <dataValidation type="list" allowBlank="1" showInputMessage="1" showErrorMessage="1" prompt="Choisissez le NOM de L'élève" sqref="A4:B37">
      <formula1>listeeleves</formula1>
    </dataValidation>
    <dataValidation type="list" allowBlank="1" showInputMessage="1" showErrorMessage="1" sqref="E4:E37 H4:H37 K4:K37 N4:N37 Q4:Q37 T4:T37 W4:W37 Z4:Z37 AC4:AC37 AF4:AF37 AI4:AI37 AL4:AL37">
      <formula1>nbreerreurpc</formula1>
    </dataValidation>
  </dataValidations>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W37"/>
  <sheetViews>
    <sheetView zoomScale="75" zoomScaleNormal="75" workbookViewId="0">
      <selection activeCell="B18" sqref="B18"/>
    </sheetView>
  </sheetViews>
  <sheetFormatPr baseColWidth="10" defaultRowHeight="15.75" x14ac:dyDescent="0.25"/>
  <cols>
    <col min="1" max="1" width="23.5" style="26" customWidth="1"/>
    <col min="2" max="2" width="21.75" style="26" customWidth="1"/>
    <col min="3" max="3" width="10.25" style="26" customWidth="1"/>
    <col min="4" max="4" width="10.375" style="26" customWidth="1"/>
    <col min="5" max="5" width="7.125" style="26" customWidth="1"/>
    <col min="6" max="6" width="11.625" style="26" customWidth="1"/>
    <col min="7" max="8" width="7.125" style="26" customWidth="1"/>
    <col min="9" max="9" width="10.25" style="26" customWidth="1"/>
    <col min="10" max="10" width="10.5" style="26" customWidth="1"/>
    <col min="11" max="11" width="8.375" style="26" customWidth="1"/>
    <col min="12" max="12" width="9.25" style="26" customWidth="1"/>
    <col min="13" max="13" width="9.125" style="26" customWidth="1"/>
    <col min="14" max="14" width="9.25" style="26" customWidth="1"/>
    <col min="15" max="15" width="10.125" style="26" customWidth="1"/>
    <col min="16" max="17" width="7.125" style="26" customWidth="1"/>
    <col min="18" max="18" width="10" style="26" customWidth="1"/>
    <col min="19" max="20" width="7.125" style="26" customWidth="1"/>
    <col min="21" max="21" width="10.5" style="26" customWidth="1"/>
    <col min="22" max="23" width="7.125" style="26" customWidth="1"/>
    <col min="24" max="24" width="10" style="26" customWidth="1"/>
    <col min="25" max="26" width="7.125" style="26" customWidth="1"/>
    <col min="27" max="27" width="9.625" style="26" customWidth="1"/>
    <col min="28" max="28" width="8.25" style="26" customWidth="1"/>
    <col min="29" max="29" width="7.125" style="26" customWidth="1"/>
    <col min="30" max="30" width="8.75" style="26" customWidth="1"/>
    <col min="31" max="32" width="7.125" style="26" customWidth="1"/>
    <col min="33" max="33" width="9.125" style="26" customWidth="1"/>
    <col min="34" max="35" width="7.125" style="26" customWidth="1"/>
    <col min="36" max="36" width="9.125" style="26" customWidth="1"/>
    <col min="37" max="37" width="7.125" style="26" customWidth="1"/>
    <col min="38" max="38" width="9.125" style="26" customWidth="1"/>
    <col min="39" max="39" width="16.125" style="26" customWidth="1"/>
    <col min="40" max="40" width="30.125" style="26" customWidth="1"/>
    <col min="41" max="41" width="30" style="26" customWidth="1"/>
    <col min="42" max="42" width="10.375" style="26" customWidth="1"/>
    <col min="43" max="43" width="14.875" style="26" customWidth="1"/>
    <col min="44" max="44" width="17.25" style="26" customWidth="1"/>
    <col min="45" max="45" width="21.5" style="26" customWidth="1"/>
    <col min="46" max="46" width="14.875" style="26" customWidth="1"/>
    <col min="47" max="47" width="23.5" style="26" customWidth="1"/>
    <col min="48" max="48" width="9.25" style="26" customWidth="1"/>
    <col min="49" max="16384" width="11" style="26"/>
  </cols>
  <sheetData>
    <row r="1" spans="1:49" ht="49.5" customHeight="1" thickBot="1" x14ac:dyDescent="0.3">
      <c r="C1" s="213" t="s">
        <v>180</v>
      </c>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row>
    <row r="2" spans="1:49" ht="48" customHeight="1" thickBot="1" x14ac:dyDescent="0.3">
      <c r="A2" s="27"/>
      <c r="B2" s="27"/>
      <c r="C2" s="214" t="s">
        <v>192</v>
      </c>
      <c r="D2" s="215"/>
      <c r="E2" s="216"/>
      <c r="F2" s="217" t="s">
        <v>193</v>
      </c>
      <c r="G2" s="218"/>
      <c r="H2" s="219"/>
      <c r="I2" s="214" t="s">
        <v>194</v>
      </c>
      <c r="J2" s="215"/>
      <c r="K2" s="216"/>
      <c r="L2" s="217" t="s">
        <v>195</v>
      </c>
      <c r="M2" s="218"/>
      <c r="N2" s="219"/>
      <c r="O2" s="214" t="s">
        <v>196</v>
      </c>
      <c r="P2" s="215"/>
      <c r="Q2" s="216"/>
      <c r="R2" s="217" t="s">
        <v>197</v>
      </c>
      <c r="S2" s="218"/>
      <c r="T2" s="219"/>
      <c r="U2" s="214" t="s">
        <v>198</v>
      </c>
      <c r="V2" s="215"/>
      <c r="W2" s="216"/>
      <c r="X2" s="217" t="s">
        <v>199</v>
      </c>
      <c r="Y2" s="218"/>
      <c r="Z2" s="219"/>
      <c r="AA2" s="214" t="s">
        <v>200</v>
      </c>
      <c r="AB2" s="215"/>
      <c r="AC2" s="216"/>
      <c r="AD2" s="217" t="s">
        <v>201</v>
      </c>
      <c r="AE2" s="218"/>
      <c r="AF2" s="219"/>
      <c r="AG2" s="214" t="s">
        <v>202</v>
      </c>
      <c r="AH2" s="215"/>
      <c r="AI2" s="216"/>
      <c r="AJ2" s="217" t="s">
        <v>203</v>
      </c>
      <c r="AK2" s="218"/>
      <c r="AL2" s="219"/>
      <c r="AM2" s="28"/>
      <c r="AN2" s="28"/>
      <c r="AO2" s="28"/>
      <c r="AP2" s="28"/>
      <c r="AQ2" s="28"/>
      <c r="AR2" s="28"/>
      <c r="AS2" s="28"/>
      <c r="AT2" s="28"/>
      <c r="AU2" s="28"/>
      <c r="AV2" s="28"/>
    </row>
    <row r="3" spans="1:49" ht="55.5" thickBot="1" x14ac:dyDescent="0.3">
      <c r="A3" s="29" t="s">
        <v>77</v>
      </c>
      <c r="B3" s="29" t="s">
        <v>78</v>
      </c>
      <c r="C3" s="31" t="s">
        <v>150</v>
      </c>
      <c r="D3" s="32" t="s">
        <v>0</v>
      </c>
      <c r="E3" s="33" t="s">
        <v>1</v>
      </c>
      <c r="F3" s="35" t="s">
        <v>150</v>
      </c>
      <c r="G3" s="36" t="s">
        <v>0</v>
      </c>
      <c r="H3" s="37" t="s">
        <v>1</v>
      </c>
      <c r="I3" s="39" t="s">
        <v>150</v>
      </c>
      <c r="J3" s="40" t="s">
        <v>0</v>
      </c>
      <c r="K3" s="41" t="s">
        <v>1</v>
      </c>
      <c r="L3" s="43" t="s">
        <v>150</v>
      </c>
      <c r="M3" s="44" t="s">
        <v>0</v>
      </c>
      <c r="N3" s="45" t="s">
        <v>1</v>
      </c>
      <c r="O3" s="47" t="s">
        <v>150</v>
      </c>
      <c r="P3" s="48" t="s">
        <v>0</v>
      </c>
      <c r="Q3" s="49" t="s">
        <v>1</v>
      </c>
      <c r="R3" s="51" t="s">
        <v>150</v>
      </c>
      <c r="S3" s="52" t="s">
        <v>0</v>
      </c>
      <c r="T3" s="53" t="s">
        <v>1</v>
      </c>
      <c r="U3" s="55" t="s">
        <v>150</v>
      </c>
      <c r="V3" s="56" t="s">
        <v>0</v>
      </c>
      <c r="W3" s="57" t="s">
        <v>1</v>
      </c>
      <c r="X3" s="59" t="s">
        <v>150</v>
      </c>
      <c r="Y3" s="60" t="s">
        <v>0</v>
      </c>
      <c r="Z3" s="61" t="s">
        <v>1</v>
      </c>
      <c r="AA3" s="63" t="s">
        <v>150</v>
      </c>
      <c r="AB3" s="64" t="s">
        <v>0</v>
      </c>
      <c r="AC3" s="65" t="s">
        <v>1</v>
      </c>
      <c r="AD3" s="67" t="s">
        <v>150</v>
      </c>
      <c r="AE3" s="68" t="s">
        <v>0</v>
      </c>
      <c r="AF3" s="69" t="s">
        <v>1</v>
      </c>
      <c r="AG3" s="71" t="s">
        <v>150</v>
      </c>
      <c r="AH3" s="72" t="s">
        <v>0</v>
      </c>
      <c r="AI3" s="73" t="s">
        <v>1</v>
      </c>
      <c r="AJ3" s="75" t="s">
        <v>150</v>
      </c>
      <c r="AK3" s="76" t="s">
        <v>0</v>
      </c>
      <c r="AL3" s="77" t="s">
        <v>1</v>
      </c>
      <c r="AM3" s="78" t="s">
        <v>212</v>
      </c>
      <c r="AN3" s="79" t="s">
        <v>73</v>
      </c>
      <c r="AO3" s="80" t="s">
        <v>57</v>
      </c>
      <c r="AP3" s="81" t="s">
        <v>6</v>
      </c>
      <c r="AQ3" s="80" t="s">
        <v>25</v>
      </c>
      <c r="AR3" s="82" t="s">
        <v>24</v>
      </c>
      <c r="AS3" s="83" t="s">
        <v>58</v>
      </c>
      <c r="AT3" s="84" t="s">
        <v>74</v>
      </c>
      <c r="AU3" s="85" t="s">
        <v>59</v>
      </c>
      <c r="AV3" s="86" t="s">
        <v>60</v>
      </c>
      <c r="AW3" s="87" t="s">
        <v>7</v>
      </c>
    </row>
    <row r="4" spans="1:49" x14ac:dyDescent="0.25">
      <c r="A4" s="155"/>
      <c r="B4" s="155"/>
      <c r="C4" s="89"/>
      <c r="D4" s="109">
        <f t="shared" ref="D4:D37" si="0">TIME(0,C4/100,MOD(C4,100))</f>
        <v>0</v>
      </c>
      <c r="E4" s="156"/>
      <c r="F4" s="90"/>
      <c r="G4" s="113">
        <f>TIME(0,F4/100,MOD(F4,100))</f>
        <v>0</v>
      </c>
      <c r="H4" s="90"/>
      <c r="I4" s="91"/>
      <c r="J4" s="114">
        <f>TIME(0,I4/100,MOD(I4,100))</f>
        <v>0</v>
      </c>
      <c r="K4" s="91"/>
      <c r="L4" s="92"/>
      <c r="M4" s="116">
        <f>TIME(0,L4/100,MOD(L4,100))</f>
        <v>0</v>
      </c>
      <c r="N4" s="92"/>
      <c r="O4" s="93"/>
      <c r="P4" s="119">
        <f>TIME(0,O4/100,MOD(O4,100))</f>
        <v>0</v>
      </c>
      <c r="Q4" s="93"/>
      <c r="R4" s="94"/>
      <c r="S4" s="122">
        <f>TIME(0,R4/100,MOD(R4,100))</f>
        <v>0</v>
      </c>
      <c r="T4" s="94"/>
      <c r="U4" s="95"/>
      <c r="V4" s="125">
        <f>TIME(0,U4/100,MOD(U4,100))</f>
        <v>0</v>
      </c>
      <c r="W4" s="95"/>
      <c r="X4" s="96"/>
      <c r="Y4" s="125">
        <f>TIME(0,X4/100,MOD(X4,100))</f>
        <v>0</v>
      </c>
      <c r="Z4" s="96"/>
      <c r="AA4" s="97"/>
      <c r="AB4" s="125">
        <f>TIME(0,AA4/100,MOD(AA4,100))</f>
        <v>0</v>
      </c>
      <c r="AC4" s="97"/>
      <c r="AD4" s="98"/>
      <c r="AE4" s="130">
        <f>TIME(0,AD4/100,MOD(AD4,100))</f>
        <v>0</v>
      </c>
      <c r="AF4" s="98"/>
      <c r="AG4" s="99"/>
      <c r="AH4" s="133">
        <f>TIME(0,AG4/100,MOD(AG4,100))</f>
        <v>0</v>
      </c>
      <c r="AI4" s="99"/>
      <c r="AJ4" s="100"/>
      <c r="AK4" s="136">
        <f>TIME(0,AJ4/100,MOD(AJ4,100))</f>
        <v>0</v>
      </c>
      <c r="AL4" s="100"/>
      <c r="AM4" s="139">
        <f t="shared" ref="AM4:AM37" si="1">COUNTA(C4,F4,I4,L4,O4,R4,U4,X4,AA4,AD4,AG4,AJ4)</f>
        <v>0</v>
      </c>
      <c r="AN4" s="140">
        <f>VLOOKUP(AM4,'note  balises cherchéesFormat12'!$B$3:$C$13,2,TRUE)</f>
        <v>0</v>
      </c>
      <c r="AO4" s="141">
        <f t="shared" ref="AO4:AO37" si="2">D4+G4+J4+M4+P4+S4+V4+Y4+AB4+AE4+AH4+AK4</f>
        <v>0</v>
      </c>
      <c r="AP4" s="141">
        <f>IFERROR(AO4/AM4,0)</f>
        <v>0</v>
      </c>
      <c r="AQ4" s="142">
        <f>IFERROR(VLOOKUP(AP4,'note rythmeFormat1et2'!$C$3:$D$14,2,TRUE),0)</f>
        <v>0</v>
      </c>
      <c r="AR4" s="140">
        <f t="shared" ref="AR4:AR37" si="3">E4+H4+K4+N4+Q4+T4+W4+Z4+AC4+AF4+AI4+AL4</f>
        <v>0</v>
      </c>
      <c r="AS4" s="140">
        <f>IFERROR(VLOOKUP(AR4,'note nbre erreursformat1et2'!$C$2:$D$9,2,TRUE),0)</f>
        <v>10</v>
      </c>
      <c r="AT4" s="101"/>
      <c r="AU4" s="101"/>
      <c r="AV4" s="143">
        <f t="shared" ref="AV4:AV37" si="4">AN4+AQ4+AS4+AT4</f>
        <v>10</v>
      </c>
      <c r="AW4" s="144">
        <f>(20/21)*AV4</f>
        <v>9.5238095238095237</v>
      </c>
    </row>
    <row r="5" spans="1:49" x14ac:dyDescent="0.25">
      <c r="A5" s="155"/>
      <c r="B5" s="155"/>
      <c r="C5" s="89"/>
      <c r="D5" s="105">
        <f t="shared" si="0"/>
        <v>0</v>
      </c>
      <c r="E5" s="156"/>
      <c r="F5" s="90"/>
      <c r="G5" s="106">
        <f t="shared" ref="G5:G37" si="5">TIME(0,F5/100,MOD(F5,100))</f>
        <v>0</v>
      </c>
      <c r="H5" s="90"/>
      <c r="I5" s="91"/>
      <c r="J5" s="115">
        <f t="shared" ref="J5:J37" si="6">TIME(0,I5/100,MOD(I5,100))</f>
        <v>0</v>
      </c>
      <c r="K5" s="91"/>
      <c r="L5" s="92"/>
      <c r="M5" s="118">
        <f t="shared" ref="M5:M37" si="7">TIME(0,L5/100,MOD(L5,100))</f>
        <v>0</v>
      </c>
      <c r="N5" s="92"/>
      <c r="O5" s="93"/>
      <c r="P5" s="121">
        <f t="shared" ref="P5:P37" si="8">TIME(0,O5/100,MOD(O5,100))</f>
        <v>0</v>
      </c>
      <c r="Q5" s="93"/>
      <c r="R5" s="94"/>
      <c r="S5" s="124">
        <f t="shared" ref="S5:S37" si="9">TIME(0,R5/100,MOD(R5,100))</f>
        <v>0</v>
      </c>
      <c r="T5" s="94"/>
      <c r="U5" s="95"/>
      <c r="V5" s="127">
        <f t="shared" ref="V5:V37" si="10">TIME(0,U5/100,MOD(U5,100))</f>
        <v>0</v>
      </c>
      <c r="W5" s="95"/>
      <c r="X5" s="96"/>
      <c r="Y5" s="127">
        <f t="shared" ref="Y5:Y37" si="11">TIME(0,X5/100,MOD(X5,100))</f>
        <v>0</v>
      </c>
      <c r="Z5" s="96"/>
      <c r="AA5" s="97"/>
      <c r="AB5" s="127">
        <f t="shared" ref="AB5:AB37" si="12">TIME(0,AA5/100,MOD(AA5,100))</f>
        <v>0</v>
      </c>
      <c r="AC5" s="97"/>
      <c r="AD5" s="98"/>
      <c r="AE5" s="132">
        <f t="shared" ref="AE5:AE37" si="13">TIME(0,AD5/100,MOD(AD5,100))</f>
        <v>0</v>
      </c>
      <c r="AF5" s="98"/>
      <c r="AG5" s="99"/>
      <c r="AH5" s="135">
        <f t="shared" ref="AH5:AH37" si="14">TIME(0,AG5/100,MOD(AG5,100))</f>
        <v>0</v>
      </c>
      <c r="AI5" s="99"/>
      <c r="AJ5" s="100"/>
      <c r="AK5" s="138">
        <f t="shared" ref="AK5:AK37" si="15">TIME(0,AJ5/100,MOD(AJ5,100))</f>
        <v>0</v>
      </c>
      <c r="AL5" s="100"/>
      <c r="AM5" s="139">
        <f t="shared" si="1"/>
        <v>0</v>
      </c>
      <c r="AN5" s="140">
        <f>VLOOKUP(AM5,'note  balises cherchéesFormat12'!$B$3:$C$13,2,TRUE)</f>
        <v>0</v>
      </c>
      <c r="AO5" s="141">
        <f t="shared" si="2"/>
        <v>0</v>
      </c>
      <c r="AP5" s="141">
        <f t="shared" ref="AP5:AP37" si="16">IFERROR(AO5/AM5,0)</f>
        <v>0</v>
      </c>
      <c r="AQ5" s="142">
        <f>IFERROR(VLOOKUP(AP5,'note rythmeFormat1et2'!$C$3:$D$14,2,TRUE),0)</f>
        <v>0</v>
      </c>
      <c r="AR5" s="140">
        <f t="shared" si="3"/>
        <v>0</v>
      </c>
      <c r="AS5" s="140">
        <f>IFERROR(VLOOKUP(AR5,'note nbre erreursformat1et2'!$C$2:$D$9,2,TRUE),0)</f>
        <v>10</v>
      </c>
      <c r="AT5" s="101"/>
      <c r="AU5" s="101"/>
      <c r="AV5" s="143">
        <f t="shared" si="4"/>
        <v>10</v>
      </c>
      <c r="AW5" s="144">
        <f t="shared" ref="AW5:AW37" si="17">(20/21)*AV5</f>
        <v>9.5238095238095237</v>
      </c>
    </row>
    <row r="6" spans="1:49" x14ac:dyDescent="0.25">
      <c r="A6" s="155"/>
      <c r="B6" s="155"/>
      <c r="C6" s="89"/>
      <c r="D6" s="105">
        <f t="shared" si="0"/>
        <v>0</v>
      </c>
      <c r="E6" s="156"/>
      <c r="F6" s="90"/>
      <c r="G6" s="106">
        <f t="shared" si="5"/>
        <v>0</v>
      </c>
      <c r="H6" s="90"/>
      <c r="I6" s="91"/>
      <c r="J6" s="115">
        <f t="shared" si="6"/>
        <v>0</v>
      </c>
      <c r="K6" s="91"/>
      <c r="L6" s="92"/>
      <c r="M6" s="118">
        <f t="shared" si="7"/>
        <v>0</v>
      </c>
      <c r="N6" s="92"/>
      <c r="O6" s="93"/>
      <c r="P6" s="121">
        <f t="shared" si="8"/>
        <v>0</v>
      </c>
      <c r="Q6" s="93"/>
      <c r="R6" s="94"/>
      <c r="S6" s="124">
        <f t="shared" si="9"/>
        <v>0</v>
      </c>
      <c r="T6" s="94"/>
      <c r="U6" s="95"/>
      <c r="V6" s="127">
        <f t="shared" si="10"/>
        <v>0</v>
      </c>
      <c r="W6" s="95"/>
      <c r="X6" s="96"/>
      <c r="Y6" s="127">
        <f t="shared" si="11"/>
        <v>0</v>
      </c>
      <c r="Z6" s="96"/>
      <c r="AA6" s="97"/>
      <c r="AB6" s="127">
        <f t="shared" si="12"/>
        <v>0</v>
      </c>
      <c r="AC6" s="97"/>
      <c r="AD6" s="98"/>
      <c r="AE6" s="132">
        <f t="shared" si="13"/>
        <v>0</v>
      </c>
      <c r="AF6" s="98"/>
      <c r="AG6" s="99"/>
      <c r="AH6" s="135">
        <f t="shared" si="14"/>
        <v>0</v>
      </c>
      <c r="AI6" s="99"/>
      <c r="AJ6" s="100"/>
      <c r="AK6" s="138">
        <f t="shared" si="15"/>
        <v>0</v>
      </c>
      <c r="AL6" s="100"/>
      <c r="AM6" s="139">
        <f t="shared" si="1"/>
        <v>0</v>
      </c>
      <c r="AN6" s="140">
        <f>VLOOKUP(AM6,'note  balises cherchéesFormat12'!$B$3:$C$13,2,TRUE)</f>
        <v>0</v>
      </c>
      <c r="AO6" s="141">
        <f t="shared" si="2"/>
        <v>0</v>
      </c>
      <c r="AP6" s="141">
        <f t="shared" si="16"/>
        <v>0</v>
      </c>
      <c r="AQ6" s="142">
        <f>IFERROR(VLOOKUP(AP6,'note rythmeFormat1et2'!$C$3:$D$14,2,TRUE),0)</f>
        <v>0</v>
      </c>
      <c r="AR6" s="140">
        <f t="shared" si="3"/>
        <v>0</v>
      </c>
      <c r="AS6" s="140">
        <f>IFERROR(VLOOKUP(AR6,'note nbre erreursformat1et2'!$C$2:$D$9,2,TRUE),0)</f>
        <v>10</v>
      </c>
      <c r="AT6" s="101"/>
      <c r="AU6" s="101"/>
      <c r="AV6" s="143">
        <f t="shared" si="4"/>
        <v>10</v>
      </c>
      <c r="AW6" s="144">
        <f t="shared" si="17"/>
        <v>9.5238095238095237</v>
      </c>
    </row>
    <row r="7" spans="1:49" x14ac:dyDescent="0.25">
      <c r="A7" s="155"/>
      <c r="B7" s="155"/>
      <c r="C7" s="89"/>
      <c r="D7" s="105">
        <f t="shared" si="0"/>
        <v>0</v>
      </c>
      <c r="E7" s="156"/>
      <c r="F7" s="90"/>
      <c r="G7" s="106">
        <f t="shared" si="5"/>
        <v>0</v>
      </c>
      <c r="H7" s="90"/>
      <c r="I7" s="91"/>
      <c r="J7" s="115">
        <f t="shared" si="6"/>
        <v>0</v>
      </c>
      <c r="K7" s="91"/>
      <c r="L7" s="92"/>
      <c r="M7" s="118">
        <f t="shared" si="7"/>
        <v>0</v>
      </c>
      <c r="N7" s="92"/>
      <c r="O7" s="93"/>
      <c r="P7" s="121">
        <f t="shared" si="8"/>
        <v>0</v>
      </c>
      <c r="Q7" s="93"/>
      <c r="R7" s="94"/>
      <c r="S7" s="124">
        <f t="shared" si="9"/>
        <v>0</v>
      </c>
      <c r="T7" s="94"/>
      <c r="U7" s="95"/>
      <c r="V7" s="127">
        <f t="shared" si="10"/>
        <v>0</v>
      </c>
      <c r="W7" s="95"/>
      <c r="X7" s="96"/>
      <c r="Y7" s="127">
        <f t="shared" si="11"/>
        <v>0</v>
      </c>
      <c r="Z7" s="96"/>
      <c r="AA7" s="97"/>
      <c r="AB7" s="127">
        <f t="shared" si="12"/>
        <v>0</v>
      </c>
      <c r="AC7" s="97"/>
      <c r="AD7" s="98"/>
      <c r="AE7" s="132">
        <f t="shared" si="13"/>
        <v>0</v>
      </c>
      <c r="AF7" s="98"/>
      <c r="AG7" s="99"/>
      <c r="AH7" s="135">
        <f t="shared" si="14"/>
        <v>0</v>
      </c>
      <c r="AI7" s="99"/>
      <c r="AJ7" s="100"/>
      <c r="AK7" s="138">
        <f t="shared" si="15"/>
        <v>0</v>
      </c>
      <c r="AL7" s="100"/>
      <c r="AM7" s="139">
        <f t="shared" si="1"/>
        <v>0</v>
      </c>
      <c r="AN7" s="140">
        <f>VLOOKUP(AM7,'note  balises cherchéesFormat12'!$B$3:$C$13,2,TRUE)</f>
        <v>0</v>
      </c>
      <c r="AO7" s="141">
        <f t="shared" si="2"/>
        <v>0</v>
      </c>
      <c r="AP7" s="141">
        <f t="shared" si="16"/>
        <v>0</v>
      </c>
      <c r="AQ7" s="142">
        <f>IFERROR(VLOOKUP(AP7,'note rythmeFormat1et2'!$C$3:$D$14,2,TRUE),0)</f>
        <v>0</v>
      </c>
      <c r="AR7" s="140">
        <f t="shared" si="3"/>
        <v>0</v>
      </c>
      <c r="AS7" s="140">
        <f>IFERROR(VLOOKUP(AR7,'note nbre erreursformat1et2'!$C$2:$D$9,2,TRUE),0)</f>
        <v>10</v>
      </c>
      <c r="AT7" s="101"/>
      <c r="AU7" s="101"/>
      <c r="AV7" s="143">
        <f t="shared" si="4"/>
        <v>10</v>
      </c>
      <c r="AW7" s="144">
        <f t="shared" si="17"/>
        <v>9.5238095238095237</v>
      </c>
    </row>
    <row r="8" spans="1:49" x14ac:dyDescent="0.25">
      <c r="A8" s="155"/>
      <c r="B8" s="155"/>
      <c r="C8" s="89"/>
      <c r="D8" s="105">
        <f t="shared" si="0"/>
        <v>0</v>
      </c>
      <c r="E8" s="156"/>
      <c r="F8" s="90"/>
      <c r="G8" s="106">
        <f t="shared" si="5"/>
        <v>0</v>
      </c>
      <c r="H8" s="90"/>
      <c r="I8" s="91"/>
      <c r="J8" s="115">
        <f t="shared" si="6"/>
        <v>0</v>
      </c>
      <c r="K8" s="91"/>
      <c r="L8" s="92"/>
      <c r="M8" s="118">
        <f t="shared" si="7"/>
        <v>0</v>
      </c>
      <c r="N8" s="92"/>
      <c r="O8" s="93"/>
      <c r="P8" s="121">
        <f t="shared" si="8"/>
        <v>0</v>
      </c>
      <c r="Q8" s="93"/>
      <c r="R8" s="94"/>
      <c r="S8" s="124">
        <f t="shared" si="9"/>
        <v>0</v>
      </c>
      <c r="T8" s="94"/>
      <c r="U8" s="95"/>
      <c r="V8" s="127">
        <f t="shared" si="10"/>
        <v>0</v>
      </c>
      <c r="W8" s="95"/>
      <c r="X8" s="96"/>
      <c r="Y8" s="127">
        <f t="shared" si="11"/>
        <v>0</v>
      </c>
      <c r="Z8" s="96"/>
      <c r="AA8" s="97"/>
      <c r="AB8" s="127">
        <f t="shared" si="12"/>
        <v>0</v>
      </c>
      <c r="AC8" s="97"/>
      <c r="AD8" s="98"/>
      <c r="AE8" s="132">
        <f t="shared" si="13"/>
        <v>0</v>
      </c>
      <c r="AF8" s="98"/>
      <c r="AG8" s="99"/>
      <c r="AH8" s="135">
        <f t="shared" si="14"/>
        <v>0</v>
      </c>
      <c r="AI8" s="99"/>
      <c r="AJ8" s="100"/>
      <c r="AK8" s="138">
        <f t="shared" si="15"/>
        <v>0</v>
      </c>
      <c r="AL8" s="100"/>
      <c r="AM8" s="139">
        <f t="shared" si="1"/>
        <v>0</v>
      </c>
      <c r="AN8" s="140">
        <f>VLOOKUP(AM8,'note  balises cherchéesFormat12'!$B$3:$C$13,2,TRUE)</f>
        <v>0</v>
      </c>
      <c r="AO8" s="141">
        <f t="shared" si="2"/>
        <v>0</v>
      </c>
      <c r="AP8" s="141">
        <f t="shared" si="16"/>
        <v>0</v>
      </c>
      <c r="AQ8" s="142">
        <f>IFERROR(VLOOKUP(AP8,'note rythmeFormat1et2'!$C$3:$D$14,2,TRUE),0)</f>
        <v>0</v>
      </c>
      <c r="AR8" s="140">
        <f t="shared" si="3"/>
        <v>0</v>
      </c>
      <c r="AS8" s="140">
        <f>IFERROR(VLOOKUP(AR8,'note nbre erreursformat1et2'!$C$2:$D$9,2,TRUE),0)</f>
        <v>10</v>
      </c>
      <c r="AT8" s="101"/>
      <c r="AU8" s="101"/>
      <c r="AV8" s="143">
        <f t="shared" si="4"/>
        <v>10</v>
      </c>
      <c r="AW8" s="144">
        <f t="shared" si="17"/>
        <v>9.5238095238095237</v>
      </c>
    </row>
    <row r="9" spans="1:49" x14ac:dyDescent="0.25">
      <c r="A9" s="155"/>
      <c r="B9" s="155"/>
      <c r="C9" s="89"/>
      <c r="D9" s="105">
        <f t="shared" si="0"/>
        <v>0</v>
      </c>
      <c r="E9" s="156"/>
      <c r="F9" s="90"/>
      <c r="G9" s="106">
        <f t="shared" si="5"/>
        <v>0</v>
      </c>
      <c r="H9" s="90"/>
      <c r="I9" s="91"/>
      <c r="J9" s="115">
        <f t="shared" si="6"/>
        <v>0</v>
      </c>
      <c r="K9" s="91"/>
      <c r="L9" s="92"/>
      <c r="M9" s="118">
        <f t="shared" si="7"/>
        <v>0</v>
      </c>
      <c r="N9" s="92"/>
      <c r="O9" s="93"/>
      <c r="P9" s="121">
        <f t="shared" si="8"/>
        <v>0</v>
      </c>
      <c r="Q9" s="93"/>
      <c r="R9" s="94"/>
      <c r="S9" s="124">
        <f t="shared" si="9"/>
        <v>0</v>
      </c>
      <c r="T9" s="94"/>
      <c r="U9" s="95"/>
      <c r="V9" s="127">
        <f t="shared" si="10"/>
        <v>0</v>
      </c>
      <c r="W9" s="95"/>
      <c r="X9" s="96"/>
      <c r="Y9" s="127">
        <f t="shared" si="11"/>
        <v>0</v>
      </c>
      <c r="Z9" s="96"/>
      <c r="AA9" s="97"/>
      <c r="AB9" s="127">
        <f t="shared" si="12"/>
        <v>0</v>
      </c>
      <c r="AC9" s="97"/>
      <c r="AD9" s="98"/>
      <c r="AE9" s="132">
        <f t="shared" si="13"/>
        <v>0</v>
      </c>
      <c r="AF9" s="98"/>
      <c r="AG9" s="99"/>
      <c r="AH9" s="135">
        <f t="shared" si="14"/>
        <v>0</v>
      </c>
      <c r="AI9" s="99"/>
      <c r="AJ9" s="100"/>
      <c r="AK9" s="138">
        <f t="shared" si="15"/>
        <v>0</v>
      </c>
      <c r="AL9" s="100"/>
      <c r="AM9" s="139">
        <f t="shared" si="1"/>
        <v>0</v>
      </c>
      <c r="AN9" s="140">
        <f>VLOOKUP(AM9,'note  balises cherchéesFormat12'!$B$3:$C$13,2,TRUE)</f>
        <v>0</v>
      </c>
      <c r="AO9" s="141">
        <f t="shared" si="2"/>
        <v>0</v>
      </c>
      <c r="AP9" s="141">
        <f t="shared" si="16"/>
        <v>0</v>
      </c>
      <c r="AQ9" s="142">
        <f>IFERROR(VLOOKUP(AP9,'note rythmeFormat1et2'!$C$3:$D$14,2,TRUE),0)</f>
        <v>0</v>
      </c>
      <c r="AR9" s="140">
        <f t="shared" si="3"/>
        <v>0</v>
      </c>
      <c r="AS9" s="140">
        <f>IFERROR(VLOOKUP(AR9,'note nbre erreursformat1et2'!$C$2:$D$9,2,TRUE),0)</f>
        <v>10</v>
      </c>
      <c r="AT9" s="101"/>
      <c r="AU9" s="101"/>
      <c r="AV9" s="143">
        <f t="shared" si="4"/>
        <v>10</v>
      </c>
      <c r="AW9" s="144">
        <f t="shared" si="17"/>
        <v>9.5238095238095237</v>
      </c>
    </row>
    <row r="10" spans="1:49" x14ac:dyDescent="0.25">
      <c r="A10" s="155"/>
      <c r="B10" s="155"/>
      <c r="C10" s="89"/>
      <c r="D10" s="105">
        <f t="shared" si="0"/>
        <v>0</v>
      </c>
      <c r="E10" s="156"/>
      <c r="F10" s="90"/>
      <c r="G10" s="106">
        <f t="shared" si="5"/>
        <v>0</v>
      </c>
      <c r="H10" s="90"/>
      <c r="I10" s="91"/>
      <c r="J10" s="115">
        <f t="shared" si="6"/>
        <v>0</v>
      </c>
      <c r="K10" s="91"/>
      <c r="L10" s="92"/>
      <c r="M10" s="118">
        <f t="shared" si="7"/>
        <v>0</v>
      </c>
      <c r="N10" s="92"/>
      <c r="O10" s="93"/>
      <c r="P10" s="121">
        <f t="shared" si="8"/>
        <v>0</v>
      </c>
      <c r="Q10" s="93"/>
      <c r="R10" s="94"/>
      <c r="S10" s="124">
        <f t="shared" si="9"/>
        <v>0</v>
      </c>
      <c r="T10" s="94"/>
      <c r="U10" s="95"/>
      <c r="V10" s="127">
        <f t="shared" si="10"/>
        <v>0</v>
      </c>
      <c r="W10" s="95"/>
      <c r="X10" s="96"/>
      <c r="Y10" s="127">
        <f t="shared" si="11"/>
        <v>0</v>
      </c>
      <c r="Z10" s="96"/>
      <c r="AA10" s="97"/>
      <c r="AB10" s="127">
        <f t="shared" si="12"/>
        <v>0</v>
      </c>
      <c r="AC10" s="97"/>
      <c r="AD10" s="98"/>
      <c r="AE10" s="132">
        <f t="shared" si="13"/>
        <v>0</v>
      </c>
      <c r="AF10" s="98"/>
      <c r="AG10" s="99"/>
      <c r="AH10" s="135">
        <f t="shared" si="14"/>
        <v>0</v>
      </c>
      <c r="AI10" s="99"/>
      <c r="AJ10" s="100"/>
      <c r="AK10" s="138">
        <f t="shared" si="15"/>
        <v>0</v>
      </c>
      <c r="AL10" s="100"/>
      <c r="AM10" s="139">
        <f t="shared" si="1"/>
        <v>0</v>
      </c>
      <c r="AN10" s="140">
        <f>VLOOKUP(AM10,'note  balises cherchéesFormat12'!$B$3:$C$13,2,TRUE)</f>
        <v>0</v>
      </c>
      <c r="AO10" s="141">
        <f t="shared" si="2"/>
        <v>0</v>
      </c>
      <c r="AP10" s="141">
        <f t="shared" si="16"/>
        <v>0</v>
      </c>
      <c r="AQ10" s="142">
        <f>IFERROR(VLOOKUP(AP10,'note rythmeFormat1et2'!$C$3:$D$14,2,TRUE),0)</f>
        <v>0</v>
      </c>
      <c r="AR10" s="140">
        <f t="shared" si="3"/>
        <v>0</v>
      </c>
      <c r="AS10" s="140">
        <f>IFERROR(VLOOKUP(AR10,'note nbre erreursformat1et2'!$C$2:$D$9,2,TRUE),0)</f>
        <v>10</v>
      </c>
      <c r="AT10" s="101"/>
      <c r="AU10" s="101"/>
      <c r="AV10" s="143">
        <f t="shared" si="4"/>
        <v>10</v>
      </c>
      <c r="AW10" s="144">
        <f t="shared" si="17"/>
        <v>9.5238095238095237</v>
      </c>
    </row>
    <row r="11" spans="1:49" x14ac:dyDescent="0.25">
      <c r="A11" s="155"/>
      <c r="B11" s="155"/>
      <c r="C11" s="89"/>
      <c r="D11" s="105">
        <f t="shared" si="0"/>
        <v>0</v>
      </c>
      <c r="E11" s="156"/>
      <c r="F11" s="90"/>
      <c r="G11" s="106">
        <f t="shared" si="5"/>
        <v>0</v>
      </c>
      <c r="H11" s="90"/>
      <c r="I11" s="91"/>
      <c r="J11" s="115">
        <f t="shared" si="6"/>
        <v>0</v>
      </c>
      <c r="K11" s="91"/>
      <c r="L11" s="92"/>
      <c r="M11" s="118">
        <f t="shared" si="7"/>
        <v>0</v>
      </c>
      <c r="N11" s="92"/>
      <c r="O11" s="93"/>
      <c r="P11" s="121">
        <f t="shared" si="8"/>
        <v>0</v>
      </c>
      <c r="Q11" s="93"/>
      <c r="R11" s="94"/>
      <c r="S11" s="124">
        <f t="shared" si="9"/>
        <v>0</v>
      </c>
      <c r="T11" s="94"/>
      <c r="U11" s="95"/>
      <c r="V11" s="127">
        <f t="shared" si="10"/>
        <v>0</v>
      </c>
      <c r="W11" s="95"/>
      <c r="X11" s="96"/>
      <c r="Y11" s="127">
        <f t="shared" si="11"/>
        <v>0</v>
      </c>
      <c r="Z11" s="96"/>
      <c r="AA11" s="97"/>
      <c r="AB11" s="127">
        <f t="shared" si="12"/>
        <v>0</v>
      </c>
      <c r="AC11" s="97"/>
      <c r="AD11" s="98"/>
      <c r="AE11" s="132">
        <f t="shared" si="13"/>
        <v>0</v>
      </c>
      <c r="AF11" s="98"/>
      <c r="AG11" s="99"/>
      <c r="AH11" s="135">
        <f t="shared" si="14"/>
        <v>0</v>
      </c>
      <c r="AI11" s="99"/>
      <c r="AJ11" s="100"/>
      <c r="AK11" s="138">
        <f t="shared" si="15"/>
        <v>0</v>
      </c>
      <c r="AL11" s="100"/>
      <c r="AM11" s="139">
        <f t="shared" si="1"/>
        <v>0</v>
      </c>
      <c r="AN11" s="140">
        <f>VLOOKUP(AM11,'note  balises cherchéesFormat12'!$B$3:$C$13,2,TRUE)</f>
        <v>0</v>
      </c>
      <c r="AO11" s="141">
        <f t="shared" si="2"/>
        <v>0</v>
      </c>
      <c r="AP11" s="141">
        <f t="shared" si="16"/>
        <v>0</v>
      </c>
      <c r="AQ11" s="142">
        <f>IFERROR(VLOOKUP(AP11,'note rythmeFormat1et2'!$C$3:$D$14,2,TRUE),0)</f>
        <v>0</v>
      </c>
      <c r="AR11" s="140">
        <f t="shared" si="3"/>
        <v>0</v>
      </c>
      <c r="AS11" s="140">
        <f>IFERROR(VLOOKUP(AR11,'note nbre erreursformat1et2'!$C$2:$D$9,2,TRUE),0)</f>
        <v>10</v>
      </c>
      <c r="AT11" s="101"/>
      <c r="AU11" s="101"/>
      <c r="AV11" s="143">
        <f t="shared" si="4"/>
        <v>10</v>
      </c>
      <c r="AW11" s="144">
        <f t="shared" si="17"/>
        <v>9.5238095238095237</v>
      </c>
    </row>
    <row r="12" spans="1:49" x14ac:dyDescent="0.25">
      <c r="A12" s="155"/>
      <c r="B12" s="155"/>
      <c r="C12" s="89"/>
      <c r="D12" s="105">
        <f t="shared" si="0"/>
        <v>0</v>
      </c>
      <c r="E12" s="156"/>
      <c r="F12" s="90"/>
      <c r="G12" s="106">
        <f t="shared" si="5"/>
        <v>0</v>
      </c>
      <c r="H12" s="90"/>
      <c r="I12" s="91"/>
      <c r="J12" s="115">
        <f t="shared" si="6"/>
        <v>0</v>
      </c>
      <c r="K12" s="91"/>
      <c r="L12" s="92"/>
      <c r="M12" s="118">
        <f t="shared" si="7"/>
        <v>0</v>
      </c>
      <c r="N12" s="92"/>
      <c r="O12" s="93"/>
      <c r="P12" s="121">
        <f t="shared" si="8"/>
        <v>0</v>
      </c>
      <c r="Q12" s="93"/>
      <c r="R12" s="94"/>
      <c r="S12" s="124">
        <f t="shared" si="9"/>
        <v>0</v>
      </c>
      <c r="T12" s="94"/>
      <c r="U12" s="95"/>
      <c r="V12" s="127">
        <f t="shared" si="10"/>
        <v>0</v>
      </c>
      <c r="W12" s="95"/>
      <c r="X12" s="96"/>
      <c r="Y12" s="127">
        <f t="shared" si="11"/>
        <v>0</v>
      </c>
      <c r="Z12" s="96"/>
      <c r="AA12" s="97"/>
      <c r="AB12" s="127">
        <f t="shared" si="12"/>
        <v>0</v>
      </c>
      <c r="AC12" s="97"/>
      <c r="AD12" s="98"/>
      <c r="AE12" s="132">
        <f t="shared" si="13"/>
        <v>0</v>
      </c>
      <c r="AF12" s="98"/>
      <c r="AG12" s="99"/>
      <c r="AH12" s="135">
        <f t="shared" si="14"/>
        <v>0</v>
      </c>
      <c r="AI12" s="99"/>
      <c r="AJ12" s="100"/>
      <c r="AK12" s="138">
        <f t="shared" si="15"/>
        <v>0</v>
      </c>
      <c r="AL12" s="100"/>
      <c r="AM12" s="139">
        <f t="shared" si="1"/>
        <v>0</v>
      </c>
      <c r="AN12" s="140">
        <f>VLOOKUP(AM12,'note  balises cherchéesFormat12'!$B$3:$C$13,2,TRUE)</f>
        <v>0</v>
      </c>
      <c r="AO12" s="141">
        <f t="shared" si="2"/>
        <v>0</v>
      </c>
      <c r="AP12" s="141">
        <f t="shared" si="16"/>
        <v>0</v>
      </c>
      <c r="AQ12" s="142">
        <f>IFERROR(VLOOKUP(AP12,'note rythmeFormat1et2'!$C$3:$D$14,2,TRUE),0)</f>
        <v>0</v>
      </c>
      <c r="AR12" s="140">
        <f t="shared" si="3"/>
        <v>0</v>
      </c>
      <c r="AS12" s="140">
        <f>IFERROR(VLOOKUP(AR12,'note nbre erreursformat1et2'!$C$2:$D$9,2,TRUE),0)</f>
        <v>10</v>
      </c>
      <c r="AT12" s="101"/>
      <c r="AU12" s="101"/>
      <c r="AV12" s="143">
        <f t="shared" si="4"/>
        <v>10</v>
      </c>
      <c r="AW12" s="144">
        <f t="shared" si="17"/>
        <v>9.5238095238095237</v>
      </c>
    </row>
    <row r="13" spans="1:49" x14ac:dyDescent="0.25">
      <c r="A13" s="155"/>
      <c r="B13" s="155"/>
      <c r="C13" s="89"/>
      <c r="D13" s="105">
        <f t="shared" si="0"/>
        <v>0</v>
      </c>
      <c r="E13" s="156"/>
      <c r="F13" s="90"/>
      <c r="G13" s="106">
        <f t="shared" si="5"/>
        <v>0</v>
      </c>
      <c r="H13" s="90"/>
      <c r="I13" s="91"/>
      <c r="J13" s="115">
        <f t="shared" si="6"/>
        <v>0</v>
      </c>
      <c r="K13" s="91"/>
      <c r="L13" s="92"/>
      <c r="M13" s="118">
        <f t="shared" si="7"/>
        <v>0</v>
      </c>
      <c r="N13" s="92"/>
      <c r="O13" s="93"/>
      <c r="P13" s="121">
        <f t="shared" si="8"/>
        <v>0</v>
      </c>
      <c r="Q13" s="93"/>
      <c r="R13" s="94"/>
      <c r="S13" s="124">
        <f t="shared" si="9"/>
        <v>0</v>
      </c>
      <c r="T13" s="94"/>
      <c r="U13" s="95"/>
      <c r="V13" s="127">
        <f t="shared" si="10"/>
        <v>0</v>
      </c>
      <c r="W13" s="95"/>
      <c r="X13" s="96"/>
      <c r="Y13" s="127">
        <f t="shared" si="11"/>
        <v>0</v>
      </c>
      <c r="Z13" s="96"/>
      <c r="AA13" s="97"/>
      <c r="AB13" s="127">
        <f t="shared" si="12"/>
        <v>0</v>
      </c>
      <c r="AC13" s="97"/>
      <c r="AD13" s="98"/>
      <c r="AE13" s="132">
        <f t="shared" si="13"/>
        <v>0</v>
      </c>
      <c r="AF13" s="98"/>
      <c r="AG13" s="99"/>
      <c r="AH13" s="135">
        <f t="shared" si="14"/>
        <v>0</v>
      </c>
      <c r="AI13" s="99"/>
      <c r="AJ13" s="100"/>
      <c r="AK13" s="138">
        <f t="shared" si="15"/>
        <v>0</v>
      </c>
      <c r="AL13" s="100"/>
      <c r="AM13" s="139">
        <f t="shared" si="1"/>
        <v>0</v>
      </c>
      <c r="AN13" s="140">
        <f>VLOOKUP(AM13,'note  balises cherchéesFormat12'!$B$3:$C$13,2,TRUE)</f>
        <v>0</v>
      </c>
      <c r="AO13" s="141">
        <f t="shared" si="2"/>
        <v>0</v>
      </c>
      <c r="AP13" s="141">
        <f t="shared" si="16"/>
        <v>0</v>
      </c>
      <c r="AQ13" s="142">
        <f>IFERROR(VLOOKUP(AP13,'note rythmeFormat1et2'!$C$3:$D$14,2,TRUE),0)</f>
        <v>0</v>
      </c>
      <c r="AR13" s="140">
        <f t="shared" si="3"/>
        <v>0</v>
      </c>
      <c r="AS13" s="140">
        <f>IFERROR(VLOOKUP(AR13,'note nbre erreursformat1et2'!$C$2:$D$9,2,TRUE),0)</f>
        <v>10</v>
      </c>
      <c r="AT13" s="101"/>
      <c r="AU13" s="101"/>
      <c r="AV13" s="143">
        <f t="shared" si="4"/>
        <v>10</v>
      </c>
      <c r="AW13" s="144">
        <f t="shared" si="17"/>
        <v>9.5238095238095237</v>
      </c>
    </row>
    <row r="14" spans="1:49" x14ac:dyDescent="0.25">
      <c r="A14" s="155"/>
      <c r="B14" s="155"/>
      <c r="C14" s="89"/>
      <c r="D14" s="105">
        <f t="shared" si="0"/>
        <v>0</v>
      </c>
      <c r="E14" s="156"/>
      <c r="F14" s="90"/>
      <c r="G14" s="106">
        <f t="shared" si="5"/>
        <v>0</v>
      </c>
      <c r="H14" s="90"/>
      <c r="I14" s="91"/>
      <c r="J14" s="115">
        <f t="shared" si="6"/>
        <v>0</v>
      </c>
      <c r="K14" s="91"/>
      <c r="L14" s="92"/>
      <c r="M14" s="118">
        <f t="shared" si="7"/>
        <v>0</v>
      </c>
      <c r="N14" s="92"/>
      <c r="O14" s="93"/>
      <c r="P14" s="121">
        <f t="shared" si="8"/>
        <v>0</v>
      </c>
      <c r="Q14" s="93"/>
      <c r="R14" s="94"/>
      <c r="S14" s="124">
        <f t="shared" si="9"/>
        <v>0</v>
      </c>
      <c r="T14" s="94"/>
      <c r="U14" s="95"/>
      <c r="V14" s="127">
        <f t="shared" si="10"/>
        <v>0</v>
      </c>
      <c r="W14" s="95"/>
      <c r="X14" s="96"/>
      <c r="Y14" s="127">
        <f t="shared" si="11"/>
        <v>0</v>
      </c>
      <c r="Z14" s="96"/>
      <c r="AA14" s="97"/>
      <c r="AB14" s="127">
        <f t="shared" si="12"/>
        <v>0</v>
      </c>
      <c r="AC14" s="97"/>
      <c r="AD14" s="98"/>
      <c r="AE14" s="132">
        <f t="shared" si="13"/>
        <v>0</v>
      </c>
      <c r="AF14" s="98"/>
      <c r="AG14" s="99"/>
      <c r="AH14" s="135">
        <f t="shared" si="14"/>
        <v>0</v>
      </c>
      <c r="AI14" s="99"/>
      <c r="AJ14" s="100"/>
      <c r="AK14" s="138">
        <f t="shared" si="15"/>
        <v>0</v>
      </c>
      <c r="AL14" s="100"/>
      <c r="AM14" s="139">
        <f t="shared" si="1"/>
        <v>0</v>
      </c>
      <c r="AN14" s="140">
        <f>VLOOKUP(AM14,'note  balises cherchéesFormat12'!$B$3:$C$13,2,TRUE)</f>
        <v>0</v>
      </c>
      <c r="AO14" s="141">
        <f t="shared" si="2"/>
        <v>0</v>
      </c>
      <c r="AP14" s="141">
        <f t="shared" si="16"/>
        <v>0</v>
      </c>
      <c r="AQ14" s="142">
        <f>IFERROR(VLOOKUP(AP14,'note rythmeFormat1et2'!$C$3:$D$14,2,TRUE),0)</f>
        <v>0</v>
      </c>
      <c r="AR14" s="140">
        <f t="shared" si="3"/>
        <v>0</v>
      </c>
      <c r="AS14" s="140">
        <f>IFERROR(VLOOKUP(AR14,'note nbre erreursformat1et2'!$C$2:$D$9,2,TRUE),0)</f>
        <v>10</v>
      </c>
      <c r="AT14" s="101"/>
      <c r="AU14" s="101"/>
      <c r="AV14" s="143">
        <f t="shared" si="4"/>
        <v>10</v>
      </c>
      <c r="AW14" s="144">
        <f t="shared" si="17"/>
        <v>9.5238095238095237</v>
      </c>
    </row>
    <row r="15" spans="1:49" x14ac:dyDescent="0.25">
      <c r="A15" s="155"/>
      <c r="B15" s="155"/>
      <c r="C15" s="89"/>
      <c r="D15" s="105">
        <f t="shared" si="0"/>
        <v>0</v>
      </c>
      <c r="E15" s="156"/>
      <c r="F15" s="90"/>
      <c r="G15" s="106">
        <f t="shared" si="5"/>
        <v>0</v>
      </c>
      <c r="H15" s="90"/>
      <c r="I15" s="91"/>
      <c r="J15" s="115">
        <f t="shared" si="6"/>
        <v>0</v>
      </c>
      <c r="K15" s="91"/>
      <c r="L15" s="92"/>
      <c r="M15" s="118">
        <f t="shared" si="7"/>
        <v>0</v>
      </c>
      <c r="N15" s="92"/>
      <c r="O15" s="93"/>
      <c r="P15" s="121">
        <f t="shared" si="8"/>
        <v>0</v>
      </c>
      <c r="Q15" s="93"/>
      <c r="R15" s="94"/>
      <c r="S15" s="124">
        <f t="shared" si="9"/>
        <v>0</v>
      </c>
      <c r="T15" s="94"/>
      <c r="U15" s="95"/>
      <c r="V15" s="127">
        <f t="shared" si="10"/>
        <v>0</v>
      </c>
      <c r="W15" s="95"/>
      <c r="X15" s="96"/>
      <c r="Y15" s="127">
        <f t="shared" si="11"/>
        <v>0</v>
      </c>
      <c r="Z15" s="96"/>
      <c r="AA15" s="97"/>
      <c r="AB15" s="127">
        <f t="shared" si="12"/>
        <v>0</v>
      </c>
      <c r="AC15" s="97"/>
      <c r="AD15" s="98"/>
      <c r="AE15" s="132">
        <f t="shared" si="13"/>
        <v>0</v>
      </c>
      <c r="AF15" s="98"/>
      <c r="AG15" s="99"/>
      <c r="AH15" s="135">
        <f t="shared" si="14"/>
        <v>0</v>
      </c>
      <c r="AI15" s="99"/>
      <c r="AJ15" s="100"/>
      <c r="AK15" s="138">
        <f t="shared" si="15"/>
        <v>0</v>
      </c>
      <c r="AL15" s="100"/>
      <c r="AM15" s="139">
        <f t="shared" si="1"/>
        <v>0</v>
      </c>
      <c r="AN15" s="140">
        <f>VLOOKUP(AM15,'note  balises cherchéesFormat12'!$B$3:$C$13,2,TRUE)</f>
        <v>0</v>
      </c>
      <c r="AO15" s="141">
        <f t="shared" si="2"/>
        <v>0</v>
      </c>
      <c r="AP15" s="141">
        <f t="shared" si="16"/>
        <v>0</v>
      </c>
      <c r="AQ15" s="142">
        <f>IFERROR(VLOOKUP(AP15,'note rythmeFormat1et2'!$C$3:$D$14,2,TRUE),0)</f>
        <v>0</v>
      </c>
      <c r="AR15" s="140">
        <f t="shared" si="3"/>
        <v>0</v>
      </c>
      <c r="AS15" s="140">
        <f>IFERROR(VLOOKUP(AR15,'note nbre erreursformat1et2'!$C$2:$D$9,2,TRUE),0)</f>
        <v>10</v>
      </c>
      <c r="AT15" s="101"/>
      <c r="AU15" s="101"/>
      <c r="AV15" s="143">
        <f t="shared" si="4"/>
        <v>10</v>
      </c>
      <c r="AW15" s="144">
        <f t="shared" si="17"/>
        <v>9.5238095238095237</v>
      </c>
    </row>
    <row r="16" spans="1:49" x14ac:dyDescent="0.25">
      <c r="A16" s="155"/>
      <c r="B16" s="155"/>
      <c r="C16" s="89"/>
      <c r="D16" s="105">
        <f t="shared" si="0"/>
        <v>0</v>
      </c>
      <c r="E16" s="156"/>
      <c r="F16" s="90"/>
      <c r="G16" s="106">
        <f t="shared" si="5"/>
        <v>0</v>
      </c>
      <c r="H16" s="90"/>
      <c r="I16" s="91"/>
      <c r="J16" s="115">
        <f t="shared" si="6"/>
        <v>0</v>
      </c>
      <c r="K16" s="91"/>
      <c r="L16" s="92"/>
      <c r="M16" s="118">
        <f t="shared" si="7"/>
        <v>0</v>
      </c>
      <c r="N16" s="92"/>
      <c r="O16" s="93"/>
      <c r="P16" s="121">
        <f t="shared" si="8"/>
        <v>0</v>
      </c>
      <c r="Q16" s="93"/>
      <c r="R16" s="94"/>
      <c r="S16" s="124">
        <f t="shared" si="9"/>
        <v>0</v>
      </c>
      <c r="T16" s="94"/>
      <c r="U16" s="95"/>
      <c r="V16" s="127">
        <f t="shared" si="10"/>
        <v>0</v>
      </c>
      <c r="W16" s="95"/>
      <c r="X16" s="96"/>
      <c r="Y16" s="127">
        <f t="shared" si="11"/>
        <v>0</v>
      </c>
      <c r="Z16" s="96"/>
      <c r="AA16" s="97"/>
      <c r="AB16" s="127">
        <f t="shared" si="12"/>
        <v>0</v>
      </c>
      <c r="AC16" s="97"/>
      <c r="AD16" s="98"/>
      <c r="AE16" s="132">
        <f t="shared" si="13"/>
        <v>0</v>
      </c>
      <c r="AF16" s="98"/>
      <c r="AG16" s="99"/>
      <c r="AH16" s="135">
        <f t="shared" si="14"/>
        <v>0</v>
      </c>
      <c r="AI16" s="99"/>
      <c r="AJ16" s="100"/>
      <c r="AK16" s="138">
        <f t="shared" si="15"/>
        <v>0</v>
      </c>
      <c r="AL16" s="100"/>
      <c r="AM16" s="139">
        <f t="shared" si="1"/>
        <v>0</v>
      </c>
      <c r="AN16" s="140">
        <f>VLOOKUP(AM16,'note  balises cherchéesFormat12'!$B$3:$C$13,2,TRUE)</f>
        <v>0</v>
      </c>
      <c r="AO16" s="141">
        <f t="shared" si="2"/>
        <v>0</v>
      </c>
      <c r="AP16" s="141">
        <f t="shared" si="16"/>
        <v>0</v>
      </c>
      <c r="AQ16" s="142">
        <f>IFERROR(VLOOKUP(AP16,'note rythmeFormat1et2'!$C$3:$D$14,2,TRUE),0)</f>
        <v>0</v>
      </c>
      <c r="AR16" s="140">
        <f t="shared" si="3"/>
        <v>0</v>
      </c>
      <c r="AS16" s="140">
        <f>IFERROR(VLOOKUP(AR16,'note nbre erreursformat1et2'!$C$2:$D$9,2,TRUE),0)</f>
        <v>10</v>
      </c>
      <c r="AT16" s="101"/>
      <c r="AU16" s="101"/>
      <c r="AV16" s="143">
        <f t="shared" si="4"/>
        <v>10</v>
      </c>
      <c r="AW16" s="144">
        <f t="shared" si="17"/>
        <v>9.5238095238095237</v>
      </c>
    </row>
    <row r="17" spans="1:49" x14ac:dyDescent="0.25">
      <c r="A17" s="155"/>
      <c r="B17" s="155"/>
      <c r="C17" s="89"/>
      <c r="D17" s="105">
        <f t="shared" si="0"/>
        <v>0</v>
      </c>
      <c r="E17" s="156"/>
      <c r="F17" s="90"/>
      <c r="G17" s="106">
        <f t="shared" si="5"/>
        <v>0</v>
      </c>
      <c r="H17" s="90"/>
      <c r="I17" s="91"/>
      <c r="J17" s="115">
        <f t="shared" si="6"/>
        <v>0</v>
      </c>
      <c r="K17" s="91"/>
      <c r="L17" s="92"/>
      <c r="M17" s="118">
        <f t="shared" si="7"/>
        <v>0</v>
      </c>
      <c r="N17" s="92"/>
      <c r="O17" s="93"/>
      <c r="P17" s="121">
        <f t="shared" si="8"/>
        <v>0</v>
      </c>
      <c r="Q17" s="93"/>
      <c r="R17" s="94"/>
      <c r="S17" s="124">
        <f t="shared" si="9"/>
        <v>0</v>
      </c>
      <c r="T17" s="94"/>
      <c r="U17" s="95"/>
      <c r="V17" s="127">
        <f t="shared" si="10"/>
        <v>0</v>
      </c>
      <c r="W17" s="95"/>
      <c r="X17" s="96"/>
      <c r="Y17" s="127">
        <f t="shared" si="11"/>
        <v>0</v>
      </c>
      <c r="Z17" s="96"/>
      <c r="AA17" s="97"/>
      <c r="AB17" s="127">
        <f t="shared" si="12"/>
        <v>0</v>
      </c>
      <c r="AC17" s="97"/>
      <c r="AD17" s="98"/>
      <c r="AE17" s="132">
        <f t="shared" si="13"/>
        <v>0</v>
      </c>
      <c r="AF17" s="98"/>
      <c r="AG17" s="99"/>
      <c r="AH17" s="135">
        <f t="shared" si="14"/>
        <v>0</v>
      </c>
      <c r="AI17" s="99"/>
      <c r="AJ17" s="100"/>
      <c r="AK17" s="138">
        <f t="shared" si="15"/>
        <v>0</v>
      </c>
      <c r="AL17" s="100"/>
      <c r="AM17" s="139">
        <f t="shared" si="1"/>
        <v>0</v>
      </c>
      <c r="AN17" s="140">
        <f>VLOOKUP(AM17,'note  balises cherchéesFormat12'!$B$3:$C$13,2,TRUE)</f>
        <v>0</v>
      </c>
      <c r="AO17" s="141">
        <f t="shared" si="2"/>
        <v>0</v>
      </c>
      <c r="AP17" s="141">
        <f t="shared" si="16"/>
        <v>0</v>
      </c>
      <c r="AQ17" s="142">
        <f>IFERROR(VLOOKUP(AP17,'note rythmeFormat1et2'!$C$3:$D$14,2,TRUE),0)</f>
        <v>0</v>
      </c>
      <c r="AR17" s="140">
        <f t="shared" si="3"/>
        <v>0</v>
      </c>
      <c r="AS17" s="140">
        <f>IFERROR(VLOOKUP(AR17,'note nbre erreursformat1et2'!$C$2:$D$9,2,TRUE),0)</f>
        <v>10</v>
      </c>
      <c r="AT17" s="101"/>
      <c r="AU17" s="101"/>
      <c r="AV17" s="143">
        <f t="shared" si="4"/>
        <v>10</v>
      </c>
      <c r="AW17" s="144">
        <f t="shared" si="17"/>
        <v>9.5238095238095237</v>
      </c>
    </row>
    <row r="18" spans="1:49" x14ac:dyDescent="0.25">
      <c r="A18" s="155"/>
      <c r="B18" s="155"/>
      <c r="C18" s="89"/>
      <c r="D18" s="105">
        <f t="shared" si="0"/>
        <v>0</v>
      </c>
      <c r="E18" s="156"/>
      <c r="F18" s="90"/>
      <c r="G18" s="106">
        <f t="shared" si="5"/>
        <v>0</v>
      </c>
      <c r="H18" s="90"/>
      <c r="I18" s="91"/>
      <c r="J18" s="115">
        <f t="shared" si="6"/>
        <v>0</v>
      </c>
      <c r="K18" s="91"/>
      <c r="L18" s="92"/>
      <c r="M18" s="118">
        <f t="shared" si="7"/>
        <v>0</v>
      </c>
      <c r="N18" s="92"/>
      <c r="O18" s="93"/>
      <c r="P18" s="121">
        <f t="shared" si="8"/>
        <v>0</v>
      </c>
      <c r="Q18" s="93"/>
      <c r="R18" s="94"/>
      <c r="S18" s="124">
        <f t="shared" si="9"/>
        <v>0</v>
      </c>
      <c r="T18" s="94"/>
      <c r="U18" s="95"/>
      <c r="V18" s="127">
        <f t="shared" si="10"/>
        <v>0</v>
      </c>
      <c r="W18" s="95"/>
      <c r="X18" s="96"/>
      <c r="Y18" s="127">
        <f t="shared" si="11"/>
        <v>0</v>
      </c>
      <c r="Z18" s="96"/>
      <c r="AA18" s="97"/>
      <c r="AB18" s="127">
        <f t="shared" si="12"/>
        <v>0</v>
      </c>
      <c r="AC18" s="97"/>
      <c r="AD18" s="98"/>
      <c r="AE18" s="132">
        <f t="shared" si="13"/>
        <v>0</v>
      </c>
      <c r="AF18" s="98"/>
      <c r="AG18" s="99"/>
      <c r="AH18" s="135">
        <f t="shared" si="14"/>
        <v>0</v>
      </c>
      <c r="AI18" s="99"/>
      <c r="AJ18" s="100"/>
      <c r="AK18" s="138">
        <f t="shared" si="15"/>
        <v>0</v>
      </c>
      <c r="AL18" s="100"/>
      <c r="AM18" s="139">
        <f t="shared" si="1"/>
        <v>0</v>
      </c>
      <c r="AN18" s="140">
        <f>VLOOKUP(AM18,'note  balises cherchéesFormat12'!$B$3:$C$13,2,TRUE)</f>
        <v>0</v>
      </c>
      <c r="AO18" s="141">
        <f t="shared" si="2"/>
        <v>0</v>
      </c>
      <c r="AP18" s="141">
        <f t="shared" si="16"/>
        <v>0</v>
      </c>
      <c r="AQ18" s="142">
        <f>IFERROR(VLOOKUP(AP18,'note rythmeFormat1et2'!$C$3:$D$14,2,TRUE),0)</f>
        <v>0</v>
      </c>
      <c r="AR18" s="140">
        <f t="shared" si="3"/>
        <v>0</v>
      </c>
      <c r="AS18" s="140">
        <f>IFERROR(VLOOKUP(AR18,'note nbre erreursformat1et2'!$C$2:$D$9,2,TRUE),0)</f>
        <v>10</v>
      </c>
      <c r="AT18" s="101"/>
      <c r="AU18" s="101"/>
      <c r="AV18" s="143">
        <f t="shared" si="4"/>
        <v>10</v>
      </c>
      <c r="AW18" s="144">
        <f t="shared" si="17"/>
        <v>9.5238095238095237</v>
      </c>
    </row>
    <row r="19" spans="1:49" x14ac:dyDescent="0.25">
      <c r="A19" s="155"/>
      <c r="B19" s="155"/>
      <c r="C19" s="89"/>
      <c r="D19" s="105">
        <f t="shared" si="0"/>
        <v>0</v>
      </c>
      <c r="E19" s="156"/>
      <c r="F19" s="90"/>
      <c r="G19" s="106">
        <f t="shared" si="5"/>
        <v>0</v>
      </c>
      <c r="H19" s="90"/>
      <c r="I19" s="91"/>
      <c r="J19" s="115">
        <f t="shared" si="6"/>
        <v>0</v>
      </c>
      <c r="K19" s="91"/>
      <c r="L19" s="92"/>
      <c r="M19" s="118">
        <f t="shared" si="7"/>
        <v>0</v>
      </c>
      <c r="N19" s="92"/>
      <c r="O19" s="93"/>
      <c r="P19" s="121">
        <f t="shared" si="8"/>
        <v>0</v>
      </c>
      <c r="Q19" s="93"/>
      <c r="R19" s="94"/>
      <c r="S19" s="124">
        <f t="shared" si="9"/>
        <v>0</v>
      </c>
      <c r="T19" s="94"/>
      <c r="U19" s="95"/>
      <c r="V19" s="127">
        <f t="shared" si="10"/>
        <v>0</v>
      </c>
      <c r="W19" s="95"/>
      <c r="X19" s="96"/>
      <c r="Y19" s="127">
        <f t="shared" si="11"/>
        <v>0</v>
      </c>
      <c r="Z19" s="96"/>
      <c r="AA19" s="97"/>
      <c r="AB19" s="127">
        <f t="shared" si="12"/>
        <v>0</v>
      </c>
      <c r="AC19" s="97"/>
      <c r="AD19" s="98"/>
      <c r="AE19" s="132">
        <f t="shared" si="13"/>
        <v>0</v>
      </c>
      <c r="AF19" s="98"/>
      <c r="AG19" s="99"/>
      <c r="AH19" s="135">
        <f t="shared" si="14"/>
        <v>0</v>
      </c>
      <c r="AI19" s="99"/>
      <c r="AJ19" s="100"/>
      <c r="AK19" s="138">
        <f t="shared" si="15"/>
        <v>0</v>
      </c>
      <c r="AL19" s="100"/>
      <c r="AM19" s="139">
        <f t="shared" si="1"/>
        <v>0</v>
      </c>
      <c r="AN19" s="140">
        <f>VLOOKUP(AM19,'note  balises cherchéesFormat12'!$B$3:$C$13,2,TRUE)</f>
        <v>0</v>
      </c>
      <c r="AO19" s="141">
        <f t="shared" si="2"/>
        <v>0</v>
      </c>
      <c r="AP19" s="141">
        <f t="shared" si="16"/>
        <v>0</v>
      </c>
      <c r="AQ19" s="142">
        <f>IFERROR(VLOOKUP(AP19,'note rythmeFormat1et2'!$C$3:$D$14,2,TRUE),0)</f>
        <v>0</v>
      </c>
      <c r="AR19" s="140">
        <f t="shared" si="3"/>
        <v>0</v>
      </c>
      <c r="AS19" s="140">
        <f>IFERROR(VLOOKUP(AR19,'note nbre erreursformat1et2'!$C$2:$D$9,2,TRUE),0)</f>
        <v>10</v>
      </c>
      <c r="AT19" s="101"/>
      <c r="AU19" s="101"/>
      <c r="AV19" s="143">
        <f t="shared" si="4"/>
        <v>10</v>
      </c>
      <c r="AW19" s="144">
        <f t="shared" si="17"/>
        <v>9.5238095238095237</v>
      </c>
    </row>
    <row r="20" spans="1:49" x14ac:dyDescent="0.25">
      <c r="A20" s="155"/>
      <c r="B20" s="155"/>
      <c r="C20" s="89"/>
      <c r="D20" s="105">
        <f t="shared" si="0"/>
        <v>0</v>
      </c>
      <c r="E20" s="156"/>
      <c r="F20" s="90"/>
      <c r="G20" s="106">
        <f t="shared" si="5"/>
        <v>0</v>
      </c>
      <c r="H20" s="90"/>
      <c r="I20" s="91"/>
      <c r="J20" s="115">
        <f t="shared" si="6"/>
        <v>0</v>
      </c>
      <c r="K20" s="91"/>
      <c r="L20" s="92"/>
      <c r="M20" s="118">
        <f t="shared" si="7"/>
        <v>0</v>
      </c>
      <c r="N20" s="92"/>
      <c r="O20" s="93"/>
      <c r="P20" s="121">
        <f t="shared" si="8"/>
        <v>0</v>
      </c>
      <c r="Q20" s="93"/>
      <c r="R20" s="94"/>
      <c r="S20" s="124">
        <f t="shared" si="9"/>
        <v>0</v>
      </c>
      <c r="T20" s="94"/>
      <c r="U20" s="95"/>
      <c r="V20" s="127">
        <f t="shared" si="10"/>
        <v>0</v>
      </c>
      <c r="W20" s="95"/>
      <c r="X20" s="96"/>
      <c r="Y20" s="127">
        <f t="shared" si="11"/>
        <v>0</v>
      </c>
      <c r="Z20" s="96"/>
      <c r="AA20" s="97"/>
      <c r="AB20" s="127">
        <f t="shared" si="12"/>
        <v>0</v>
      </c>
      <c r="AC20" s="97"/>
      <c r="AD20" s="98"/>
      <c r="AE20" s="132">
        <f t="shared" si="13"/>
        <v>0</v>
      </c>
      <c r="AF20" s="98"/>
      <c r="AG20" s="99"/>
      <c r="AH20" s="135">
        <f t="shared" si="14"/>
        <v>0</v>
      </c>
      <c r="AI20" s="99"/>
      <c r="AJ20" s="100"/>
      <c r="AK20" s="138">
        <f t="shared" si="15"/>
        <v>0</v>
      </c>
      <c r="AL20" s="100"/>
      <c r="AM20" s="139">
        <f t="shared" si="1"/>
        <v>0</v>
      </c>
      <c r="AN20" s="140">
        <f>VLOOKUP(AM20,'note  balises cherchéesFormat12'!$B$3:$C$13,2,TRUE)</f>
        <v>0</v>
      </c>
      <c r="AO20" s="141">
        <f t="shared" si="2"/>
        <v>0</v>
      </c>
      <c r="AP20" s="141">
        <f t="shared" si="16"/>
        <v>0</v>
      </c>
      <c r="AQ20" s="142">
        <f>IFERROR(VLOOKUP(AP20,'note rythmeFormat1et2'!$C$3:$D$14,2,TRUE),0)</f>
        <v>0</v>
      </c>
      <c r="AR20" s="140">
        <f t="shared" si="3"/>
        <v>0</v>
      </c>
      <c r="AS20" s="140">
        <f>IFERROR(VLOOKUP(AR20,'note nbre erreursformat1et2'!$C$2:$D$9,2,TRUE),0)</f>
        <v>10</v>
      </c>
      <c r="AT20" s="101"/>
      <c r="AU20" s="101"/>
      <c r="AV20" s="143">
        <f t="shared" si="4"/>
        <v>10</v>
      </c>
      <c r="AW20" s="144">
        <f t="shared" si="17"/>
        <v>9.5238095238095237</v>
      </c>
    </row>
    <row r="21" spans="1:49" x14ac:dyDescent="0.25">
      <c r="A21" s="155"/>
      <c r="B21" s="155"/>
      <c r="C21" s="89"/>
      <c r="D21" s="105">
        <f t="shared" si="0"/>
        <v>0</v>
      </c>
      <c r="E21" s="156"/>
      <c r="F21" s="90"/>
      <c r="G21" s="106">
        <f t="shared" si="5"/>
        <v>0</v>
      </c>
      <c r="H21" s="90"/>
      <c r="I21" s="91"/>
      <c r="J21" s="115">
        <f t="shared" si="6"/>
        <v>0</v>
      </c>
      <c r="K21" s="91"/>
      <c r="L21" s="92"/>
      <c r="M21" s="118">
        <f t="shared" si="7"/>
        <v>0</v>
      </c>
      <c r="N21" s="92"/>
      <c r="O21" s="93"/>
      <c r="P21" s="121">
        <f t="shared" si="8"/>
        <v>0</v>
      </c>
      <c r="Q21" s="93"/>
      <c r="R21" s="94"/>
      <c r="S21" s="124">
        <f t="shared" si="9"/>
        <v>0</v>
      </c>
      <c r="T21" s="94"/>
      <c r="U21" s="95"/>
      <c r="V21" s="127">
        <f t="shared" si="10"/>
        <v>0</v>
      </c>
      <c r="W21" s="95"/>
      <c r="X21" s="96"/>
      <c r="Y21" s="127">
        <f t="shared" si="11"/>
        <v>0</v>
      </c>
      <c r="Z21" s="96"/>
      <c r="AA21" s="97"/>
      <c r="AB21" s="127">
        <f t="shared" si="12"/>
        <v>0</v>
      </c>
      <c r="AC21" s="97"/>
      <c r="AD21" s="98"/>
      <c r="AE21" s="132">
        <f t="shared" si="13"/>
        <v>0</v>
      </c>
      <c r="AF21" s="98"/>
      <c r="AG21" s="99"/>
      <c r="AH21" s="135">
        <f t="shared" si="14"/>
        <v>0</v>
      </c>
      <c r="AI21" s="99"/>
      <c r="AJ21" s="100"/>
      <c r="AK21" s="138">
        <f t="shared" si="15"/>
        <v>0</v>
      </c>
      <c r="AL21" s="100"/>
      <c r="AM21" s="139">
        <f t="shared" si="1"/>
        <v>0</v>
      </c>
      <c r="AN21" s="140">
        <f>VLOOKUP(AM21,'note  balises cherchéesFormat12'!$B$3:$C$13,2,TRUE)</f>
        <v>0</v>
      </c>
      <c r="AO21" s="141">
        <f t="shared" si="2"/>
        <v>0</v>
      </c>
      <c r="AP21" s="141">
        <f t="shared" si="16"/>
        <v>0</v>
      </c>
      <c r="AQ21" s="142">
        <f>IFERROR(VLOOKUP(AP21,'note rythmeFormat1et2'!$C$3:$D$14,2,TRUE),0)</f>
        <v>0</v>
      </c>
      <c r="AR21" s="140">
        <f t="shared" si="3"/>
        <v>0</v>
      </c>
      <c r="AS21" s="140">
        <f>IFERROR(VLOOKUP(AR21,'note nbre erreursformat1et2'!$C$2:$D$9,2,TRUE),0)</f>
        <v>10</v>
      </c>
      <c r="AT21" s="101"/>
      <c r="AU21" s="101"/>
      <c r="AV21" s="143">
        <f t="shared" si="4"/>
        <v>10</v>
      </c>
      <c r="AW21" s="144">
        <f t="shared" si="17"/>
        <v>9.5238095238095237</v>
      </c>
    </row>
    <row r="22" spans="1:49" x14ac:dyDescent="0.25">
      <c r="A22" s="155"/>
      <c r="B22" s="155"/>
      <c r="C22" s="89"/>
      <c r="D22" s="105">
        <f t="shared" si="0"/>
        <v>0</v>
      </c>
      <c r="E22" s="156"/>
      <c r="F22" s="90"/>
      <c r="G22" s="106">
        <f t="shared" si="5"/>
        <v>0</v>
      </c>
      <c r="H22" s="90"/>
      <c r="I22" s="91"/>
      <c r="J22" s="115">
        <f t="shared" si="6"/>
        <v>0</v>
      </c>
      <c r="K22" s="91"/>
      <c r="L22" s="92"/>
      <c r="M22" s="118">
        <f t="shared" si="7"/>
        <v>0</v>
      </c>
      <c r="N22" s="92"/>
      <c r="O22" s="93"/>
      <c r="P22" s="121">
        <f t="shared" si="8"/>
        <v>0</v>
      </c>
      <c r="Q22" s="93"/>
      <c r="R22" s="94"/>
      <c r="S22" s="124">
        <f t="shared" si="9"/>
        <v>0</v>
      </c>
      <c r="T22" s="94"/>
      <c r="U22" s="95"/>
      <c r="V22" s="127">
        <f t="shared" si="10"/>
        <v>0</v>
      </c>
      <c r="W22" s="95"/>
      <c r="X22" s="96"/>
      <c r="Y22" s="127">
        <f t="shared" si="11"/>
        <v>0</v>
      </c>
      <c r="Z22" s="96"/>
      <c r="AA22" s="97"/>
      <c r="AB22" s="127">
        <f t="shared" si="12"/>
        <v>0</v>
      </c>
      <c r="AC22" s="97"/>
      <c r="AD22" s="98"/>
      <c r="AE22" s="132">
        <f t="shared" si="13"/>
        <v>0</v>
      </c>
      <c r="AF22" s="98"/>
      <c r="AG22" s="99"/>
      <c r="AH22" s="135">
        <f t="shared" si="14"/>
        <v>0</v>
      </c>
      <c r="AI22" s="99"/>
      <c r="AJ22" s="100"/>
      <c r="AK22" s="138">
        <f t="shared" si="15"/>
        <v>0</v>
      </c>
      <c r="AL22" s="100"/>
      <c r="AM22" s="139">
        <f t="shared" si="1"/>
        <v>0</v>
      </c>
      <c r="AN22" s="140">
        <f>VLOOKUP(AM22,'note  balises cherchéesFormat12'!$B$3:$C$13,2,TRUE)</f>
        <v>0</v>
      </c>
      <c r="AO22" s="141">
        <f t="shared" si="2"/>
        <v>0</v>
      </c>
      <c r="AP22" s="141">
        <f t="shared" si="16"/>
        <v>0</v>
      </c>
      <c r="AQ22" s="142">
        <f>IFERROR(VLOOKUP(AP22,'note rythmeFormat1et2'!$C$3:$D$14,2,TRUE),0)</f>
        <v>0</v>
      </c>
      <c r="AR22" s="140">
        <f t="shared" si="3"/>
        <v>0</v>
      </c>
      <c r="AS22" s="140">
        <f>IFERROR(VLOOKUP(AR22,'note nbre erreursformat1et2'!$C$2:$D$9,2,TRUE),0)</f>
        <v>10</v>
      </c>
      <c r="AT22" s="101"/>
      <c r="AU22" s="101"/>
      <c r="AV22" s="143">
        <f t="shared" si="4"/>
        <v>10</v>
      </c>
      <c r="AW22" s="144">
        <f t="shared" si="17"/>
        <v>9.5238095238095237</v>
      </c>
    </row>
    <row r="23" spans="1:49" x14ac:dyDescent="0.25">
      <c r="A23" s="155"/>
      <c r="B23" s="155"/>
      <c r="C23" s="89"/>
      <c r="D23" s="105">
        <f t="shared" si="0"/>
        <v>0</v>
      </c>
      <c r="E23" s="156"/>
      <c r="F23" s="90"/>
      <c r="G23" s="106">
        <f t="shared" si="5"/>
        <v>0</v>
      </c>
      <c r="H23" s="90"/>
      <c r="I23" s="91"/>
      <c r="J23" s="115">
        <f t="shared" si="6"/>
        <v>0</v>
      </c>
      <c r="K23" s="91"/>
      <c r="L23" s="92"/>
      <c r="M23" s="118">
        <f t="shared" si="7"/>
        <v>0</v>
      </c>
      <c r="N23" s="92"/>
      <c r="O23" s="93"/>
      <c r="P23" s="121">
        <f t="shared" si="8"/>
        <v>0</v>
      </c>
      <c r="Q23" s="93"/>
      <c r="R23" s="94"/>
      <c r="S23" s="124">
        <f t="shared" si="9"/>
        <v>0</v>
      </c>
      <c r="T23" s="94"/>
      <c r="U23" s="95"/>
      <c r="V23" s="127">
        <f t="shared" si="10"/>
        <v>0</v>
      </c>
      <c r="W23" s="95"/>
      <c r="X23" s="96"/>
      <c r="Y23" s="127">
        <f t="shared" si="11"/>
        <v>0</v>
      </c>
      <c r="Z23" s="96"/>
      <c r="AA23" s="97"/>
      <c r="AB23" s="127">
        <f t="shared" si="12"/>
        <v>0</v>
      </c>
      <c r="AC23" s="97"/>
      <c r="AD23" s="98"/>
      <c r="AE23" s="132">
        <f t="shared" si="13"/>
        <v>0</v>
      </c>
      <c r="AF23" s="98"/>
      <c r="AG23" s="99"/>
      <c r="AH23" s="135">
        <f t="shared" si="14"/>
        <v>0</v>
      </c>
      <c r="AI23" s="99"/>
      <c r="AJ23" s="100"/>
      <c r="AK23" s="138">
        <f t="shared" si="15"/>
        <v>0</v>
      </c>
      <c r="AL23" s="100"/>
      <c r="AM23" s="139">
        <f t="shared" si="1"/>
        <v>0</v>
      </c>
      <c r="AN23" s="140">
        <f>VLOOKUP(AM23,'note  balises cherchéesFormat12'!$B$3:$C$13,2,TRUE)</f>
        <v>0</v>
      </c>
      <c r="AO23" s="141">
        <f t="shared" si="2"/>
        <v>0</v>
      </c>
      <c r="AP23" s="141">
        <f t="shared" si="16"/>
        <v>0</v>
      </c>
      <c r="AQ23" s="142">
        <f>IFERROR(VLOOKUP(AP23,'note rythmeFormat1et2'!$C$3:$D$14,2,TRUE),0)</f>
        <v>0</v>
      </c>
      <c r="AR23" s="140">
        <f t="shared" si="3"/>
        <v>0</v>
      </c>
      <c r="AS23" s="140">
        <f>IFERROR(VLOOKUP(AR23,'note nbre erreursformat1et2'!$C$2:$D$9,2,TRUE),0)</f>
        <v>10</v>
      </c>
      <c r="AT23" s="101"/>
      <c r="AU23" s="101"/>
      <c r="AV23" s="143">
        <f t="shared" si="4"/>
        <v>10</v>
      </c>
      <c r="AW23" s="144">
        <f t="shared" si="17"/>
        <v>9.5238095238095237</v>
      </c>
    </row>
    <row r="24" spans="1:49" x14ac:dyDescent="0.25">
      <c r="A24" s="155"/>
      <c r="B24" s="155"/>
      <c r="C24" s="89"/>
      <c r="D24" s="105">
        <f t="shared" si="0"/>
        <v>0</v>
      </c>
      <c r="E24" s="156"/>
      <c r="F24" s="90"/>
      <c r="G24" s="106">
        <f t="shared" si="5"/>
        <v>0</v>
      </c>
      <c r="H24" s="90"/>
      <c r="I24" s="91"/>
      <c r="J24" s="115">
        <f t="shared" si="6"/>
        <v>0</v>
      </c>
      <c r="K24" s="91"/>
      <c r="L24" s="92"/>
      <c r="M24" s="118">
        <f t="shared" si="7"/>
        <v>0</v>
      </c>
      <c r="N24" s="92"/>
      <c r="O24" s="93"/>
      <c r="P24" s="121">
        <f t="shared" si="8"/>
        <v>0</v>
      </c>
      <c r="Q24" s="93"/>
      <c r="R24" s="94"/>
      <c r="S24" s="124">
        <f t="shared" si="9"/>
        <v>0</v>
      </c>
      <c r="T24" s="94"/>
      <c r="U24" s="95"/>
      <c r="V24" s="127">
        <f t="shared" si="10"/>
        <v>0</v>
      </c>
      <c r="W24" s="95"/>
      <c r="X24" s="96"/>
      <c r="Y24" s="127">
        <f t="shared" si="11"/>
        <v>0</v>
      </c>
      <c r="Z24" s="96"/>
      <c r="AA24" s="97"/>
      <c r="AB24" s="127">
        <f t="shared" si="12"/>
        <v>0</v>
      </c>
      <c r="AC24" s="97"/>
      <c r="AD24" s="98"/>
      <c r="AE24" s="132">
        <f t="shared" si="13"/>
        <v>0</v>
      </c>
      <c r="AF24" s="98"/>
      <c r="AG24" s="99"/>
      <c r="AH24" s="135">
        <f t="shared" si="14"/>
        <v>0</v>
      </c>
      <c r="AI24" s="99"/>
      <c r="AJ24" s="100"/>
      <c r="AK24" s="138">
        <f t="shared" si="15"/>
        <v>0</v>
      </c>
      <c r="AL24" s="100"/>
      <c r="AM24" s="139">
        <f t="shared" si="1"/>
        <v>0</v>
      </c>
      <c r="AN24" s="140">
        <f>VLOOKUP(AM24,'note  balises cherchéesFormat12'!$B$3:$C$13,2,TRUE)</f>
        <v>0</v>
      </c>
      <c r="AO24" s="141">
        <f t="shared" si="2"/>
        <v>0</v>
      </c>
      <c r="AP24" s="141">
        <f t="shared" si="16"/>
        <v>0</v>
      </c>
      <c r="AQ24" s="142">
        <f>IFERROR(VLOOKUP(AP24,'note rythmeFormat1et2'!$C$3:$D$14,2,TRUE),0)</f>
        <v>0</v>
      </c>
      <c r="AR24" s="140">
        <f t="shared" si="3"/>
        <v>0</v>
      </c>
      <c r="AS24" s="140">
        <f>IFERROR(VLOOKUP(AR24,'note nbre erreursformat1et2'!$C$2:$D$9,2,TRUE),0)</f>
        <v>10</v>
      </c>
      <c r="AT24" s="101"/>
      <c r="AU24" s="101"/>
      <c r="AV24" s="143">
        <f t="shared" si="4"/>
        <v>10</v>
      </c>
      <c r="AW24" s="144">
        <f t="shared" si="17"/>
        <v>9.5238095238095237</v>
      </c>
    </row>
    <row r="25" spans="1:49" x14ac:dyDescent="0.25">
      <c r="A25" s="155"/>
      <c r="B25" s="155"/>
      <c r="C25" s="89"/>
      <c r="D25" s="105">
        <f t="shared" si="0"/>
        <v>0</v>
      </c>
      <c r="E25" s="156"/>
      <c r="F25" s="90"/>
      <c r="G25" s="106">
        <f t="shared" si="5"/>
        <v>0</v>
      </c>
      <c r="H25" s="90"/>
      <c r="I25" s="91"/>
      <c r="J25" s="115">
        <f t="shared" si="6"/>
        <v>0</v>
      </c>
      <c r="K25" s="91"/>
      <c r="L25" s="92"/>
      <c r="M25" s="118">
        <f t="shared" si="7"/>
        <v>0</v>
      </c>
      <c r="N25" s="92"/>
      <c r="O25" s="93"/>
      <c r="P25" s="121">
        <f t="shared" si="8"/>
        <v>0</v>
      </c>
      <c r="Q25" s="93"/>
      <c r="R25" s="94"/>
      <c r="S25" s="124">
        <f t="shared" si="9"/>
        <v>0</v>
      </c>
      <c r="T25" s="94"/>
      <c r="U25" s="95"/>
      <c r="V25" s="127">
        <f t="shared" si="10"/>
        <v>0</v>
      </c>
      <c r="W25" s="95"/>
      <c r="X25" s="96"/>
      <c r="Y25" s="127">
        <f t="shared" si="11"/>
        <v>0</v>
      </c>
      <c r="Z25" s="96"/>
      <c r="AA25" s="97"/>
      <c r="AB25" s="127">
        <f t="shared" si="12"/>
        <v>0</v>
      </c>
      <c r="AC25" s="97"/>
      <c r="AD25" s="98"/>
      <c r="AE25" s="132">
        <f t="shared" si="13"/>
        <v>0</v>
      </c>
      <c r="AF25" s="98"/>
      <c r="AG25" s="99"/>
      <c r="AH25" s="135">
        <f t="shared" si="14"/>
        <v>0</v>
      </c>
      <c r="AI25" s="99"/>
      <c r="AJ25" s="100"/>
      <c r="AK25" s="138">
        <f t="shared" si="15"/>
        <v>0</v>
      </c>
      <c r="AL25" s="100"/>
      <c r="AM25" s="139">
        <f t="shared" si="1"/>
        <v>0</v>
      </c>
      <c r="AN25" s="140">
        <f>VLOOKUP(AM25,'note  balises cherchéesFormat12'!$B$3:$C$13,2,TRUE)</f>
        <v>0</v>
      </c>
      <c r="AO25" s="141">
        <f t="shared" si="2"/>
        <v>0</v>
      </c>
      <c r="AP25" s="141">
        <f t="shared" si="16"/>
        <v>0</v>
      </c>
      <c r="AQ25" s="142">
        <f>IFERROR(VLOOKUP(AP25,'note rythmeFormat1et2'!$C$3:$D$14,2,TRUE),0)</f>
        <v>0</v>
      </c>
      <c r="AR25" s="140">
        <f t="shared" si="3"/>
        <v>0</v>
      </c>
      <c r="AS25" s="140">
        <f>IFERROR(VLOOKUP(AR25,'note nbre erreursformat1et2'!$C$2:$D$9,2,TRUE),0)</f>
        <v>10</v>
      </c>
      <c r="AT25" s="101"/>
      <c r="AU25" s="101"/>
      <c r="AV25" s="143">
        <f t="shared" si="4"/>
        <v>10</v>
      </c>
      <c r="AW25" s="144">
        <f t="shared" si="17"/>
        <v>9.5238095238095237</v>
      </c>
    </row>
    <row r="26" spans="1:49" x14ac:dyDescent="0.25">
      <c r="A26" s="155"/>
      <c r="B26" s="155"/>
      <c r="C26" s="89"/>
      <c r="D26" s="105">
        <f t="shared" si="0"/>
        <v>0</v>
      </c>
      <c r="E26" s="156"/>
      <c r="F26" s="90"/>
      <c r="G26" s="106">
        <f t="shared" si="5"/>
        <v>0</v>
      </c>
      <c r="H26" s="90"/>
      <c r="I26" s="91"/>
      <c r="J26" s="115">
        <f t="shared" si="6"/>
        <v>0</v>
      </c>
      <c r="K26" s="91"/>
      <c r="L26" s="92"/>
      <c r="M26" s="118">
        <f t="shared" si="7"/>
        <v>0</v>
      </c>
      <c r="N26" s="92"/>
      <c r="O26" s="93"/>
      <c r="P26" s="121">
        <f t="shared" si="8"/>
        <v>0</v>
      </c>
      <c r="Q26" s="93"/>
      <c r="R26" s="94"/>
      <c r="S26" s="124">
        <f t="shared" si="9"/>
        <v>0</v>
      </c>
      <c r="T26" s="94"/>
      <c r="U26" s="95"/>
      <c r="V26" s="127">
        <f t="shared" si="10"/>
        <v>0</v>
      </c>
      <c r="W26" s="95"/>
      <c r="X26" s="96"/>
      <c r="Y26" s="127">
        <f t="shared" si="11"/>
        <v>0</v>
      </c>
      <c r="Z26" s="96"/>
      <c r="AA26" s="97"/>
      <c r="AB26" s="127">
        <f t="shared" si="12"/>
        <v>0</v>
      </c>
      <c r="AC26" s="97"/>
      <c r="AD26" s="98"/>
      <c r="AE26" s="132">
        <f t="shared" si="13"/>
        <v>0</v>
      </c>
      <c r="AF26" s="98"/>
      <c r="AG26" s="99"/>
      <c r="AH26" s="135">
        <f t="shared" si="14"/>
        <v>0</v>
      </c>
      <c r="AI26" s="99"/>
      <c r="AJ26" s="100"/>
      <c r="AK26" s="138">
        <f t="shared" si="15"/>
        <v>0</v>
      </c>
      <c r="AL26" s="100"/>
      <c r="AM26" s="139">
        <f t="shared" si="1"/>
        <v>0</v>
      </c>
      <c r="AN26" s="140">
        <f>VLOOKUP(AM26,'note  balises cherchéesFormat12'!$B$3:$C$13,2,TRUE)</f>
        <v>0</v>
      </c>
      <c r="AO26" s="141">
        <f t="shared" si="2"/>
        <v>0</v>
      </c>
      <c r="AP26" s="141">
        <f t="shared" si="16"/>
        <v>0</v>
      </c>
      <c r="AQ26" s="142">
        <f>IFERROR(VLOOKUP(AP26,'note rythmeFormat1et2'!$C$3:$D$14,2,TRUE),0)</f>
        <v>0</v>
      </c>
      <c r="AR26" s="140">
        <f t="shared" si="3"/>
        <v>0</v>
      </c>
      <c r="AS26" s="140">
        <f>IFERROR(VLOOKUP(AR26,'note nbre erreursformat1et2'!$C$2:$D$9,2,TRUE),0)</f>
        <v>10</v>
      </c>
      <c r="AT26" s="101"/>
      <c r="AU26" s="101"/>
      <c r="AV26" s="143">
        <f t="shared" si="4"/>
        <v>10</v>
      </c>
      <c r="AW26" s="144">
        <f t="shared" si="17"/>
        <v>9.5238095238095237</v>
      </c>
    </row>
    <row r="27" spans="1:49" x14ac:dyDescent="0.25">
      <c r="A27" s="155"/>
      <c r="B27" s="155"/>
      <c r="C27" s="89"/>
      <c r="D27" s="105">
        <f t="shared" si="0"/>
        <v>0</v>
      </c>
      <c r="E27" s="156"/>
      <c r="F27" s="90"/>
      <c r="G27" s="106">
        <f t="shared" si="5"/>
        <v>0</v>
      </c>
      <c r="H27" s="90"/>
      <c r="I27" s="91"/>
      <c r="J27" s="115">
        <f t="shared" si="6"/>
        <v>0</v>
      </c>
      <c r="K27" s="91"/>
      <c r="L27" s="92"/>
      <c r="M27" s="118">
        <f t="shared" si="7"/>
        <v>0</v>
      </c>
      <c r="N27" s="92"/>
      <c r="O27" s="93"/>
      <c r="P27" s="121">
        <f t="shared" si="8"/>
        <v>0</v>
      </c>
      <c r="Q27" s="93"/>
      <c r="R27" s="94"/>
      <c r="S27" s="124">
        <f t="shared" si="9"/>
        <v>0</v>
      </c>
      <c r="T27" s="94"/>
      <c r="U27" s="95"/>
      <c r="V27" s="127">
        <f t="shared" si="10"/>
        <v>0</v>
      </c>
      <c r="W27" s="95"/>
      <c r="X27" s="96"/>
      <c r="Y27" s="127">
        <f t="shared" si="11"/>
        <v>0</v>
      </c>
      <c r="Z27" s="96"/>
      <c r="AA27" s="97"/>
      <c r="AB27" s="127">
        <f t="shared" si="12"/>
        <v>0</v>
      </c>
      <c r="AC27" s="97"/>
      <c r="AD27" s="98"/>
      <c r="AE27" s="132">
        <f t="shared" si="13"/>
        <v>0</v>
      </c>
      <c r="AF27" s="98"/>
      <c r="AG27" s="99"/>
      <c r="AH27" s="135">
        <f t="shared" si="14"/>
        <v>0</v>
      </c>
      <c r="AI27" s="99"/>
      <c r="AJ27" s="100"/>
      <c r="AK27" s="138">
        <f t="shared" si="15"/>
        <v>0</v>
      </c>
      <c r="AL27" s="100"/>
      <c r="AM27" s="139">
        <f t="shared" si="1"/>
        <v>0</v>
      </c>
      <c r="AN27" s="140">
        <f>VLOOKUP(AM27,'note  balises cherchéesFormat12'!$B$3:$C$13,2,TRUE)</f>
        <v>0</v>
      </c>
      <c r="AO27" s="141">
        <f t="shared" si="2"/>
        <v>0</v>
      </c>
      <c r="AP27" s="141">
        <f t="shared" si="16"/>
        <v>0</v>
      </c>
      <c r="AQ27" s="142">
        <f>IFERROR(VLOOKUP(AP27,'note rythmeFormat1et2'!$C$3:$D$14,2,TRUE),0)</f>
        <v>0</v>
      </c>
      <c r="AR27" s="140">
        <f t="shared" si="3"/>
        <v>0</v>
      </c>
      <c r="AS27" s="140">
        <f>IFERROR(VLOOKUP(AR27,'note nbre erreursformat1et2'!$C$2:$D$9,2,TRUE),0)</f>
        <v>10</v>
      </c>
      <c r="AT27" s="101"/>
      <c r="AU27" s="101"/>
      <c r="AV27" s="143">
        <f t="shared" si="4"/>
        <v>10</v>
      </c>
      <c r="AW27" s="144">
        <f t="shared" si="17"/>
        <v>9.5238095238095237</v>
      </c>
    </row>
    <row r="28" spans="1:49" x14ac:dyDescent="0.25">
      <c r="A28" s="155"/>
      <c r="B28" s="155"/>
      <c r="C28" s="89"/>
      <c r="D28" s="105">
        <f t="shared" si="0"/>
        <v>0</v>
      </c>
      <c r="E28" s="156"/>
      <c r="F28" s="90"/>
      <c r="G28" s="106">
        <f t="shared" si="5"/>
        <v>0</v>
      </c>
      <c r="H28" s="90"/>
      <c r="I28" s="91"/>
      <c r="J28" s="115">
        <f t="shared" si="6"/>
        <v>0</v>
      </c>
      <c r="K28" s="91"/>
      <c r="L28" s="92"/>
      <c r="M28" s="118">
        <f t="shared" si="7"/>
        <v>0</v>
      </c>
      <c r="N28" s="92"/>
      <c r="O28" s="93"/>
      <c r="P28" s="121">
        <f t="shared" si="8"/>
        <v>0</v>
      </c>
      <c r="Q28" s="93"/>
      <c r="R28" s="94"/>
      <c r="S28" s="124">
        <f t="shared" si="9"/>
        <v>0</v>
      </c>
      <c r="T28" s="94"/>
      <c r="U28" s="95"/>
      <c r="V28" s="127">
        <f t="shared" si="10"/>
        <v>0</v>
      </c>
      <c r="W28" s="95"/>
      <c r="X28" s="96"/>
      <c r="Y28" s="127">
        <f t="shared" si="11"/>
        <v>0</v>
      </c>
      <c r="Z28" s="96"/>
      <c r="AA28" s="97"/>
      <c r="AB28" s="127">
        <f t="shared" si="12"/>
        <v>0</v>
      </c>
      <c r="AC28" s="97"/>
      <c r="AD28" s="98"/>
      <c r="AE28" s="132">
        <f t="shared" si="13"/>
        <v>0</v>
      </c>
      <c r="AF28" s="98"/>
      <c r="AG28" s="99"/>
      <c r="AH28" s="135">
        <f t="shared" si="14"/>
        <v>0</v>
      </c>
      <c r="AI28" s="99"/>
      <c r="AJ28" s="100"/>
      <c r="AK28" s="138">
        <f t="shared" si="15"/>
        <v>0</v>
      </c>
      <c r="AL28" s="100"/>
      <c r="AM28" s="139">
        <f t="shared" si="1"/>
        <v>0</v>
      </c>
      <c r="AN28" s="140">
        <f>VLOOKUP(AM28,'note  balises cherchéesFormat12'!$B$3:$C$13,2,TRUE)</f>
        <v>0</v>
      </c>
      <c r="AO28" s="141">
        <f t="shared" si="2"/>
        <v>0</v>
      </c>
      <c r="AP28" s="141">
        <f t="shared" si="16"/>
        <v>0</v>
      </c>
      <c r="AQ28" s="142">
        <f>IFERROR(VLOOKUP(AP28,'note rythmeFormat1et2'!$C$3:$D$14,2,TRUE),0)</f>
        <v>0</v>
      </c>
      <c r="AR28" s="140">
        <f t="shared" si="3"/>
        <v>0</v>
      </c>
      <c r="AS28" s="140">
        <f>IFERROR(VLOOKUP(AR28,'note nbre erreursformat1et2'!$C$2:$D$9,2,TRUE),0)</f>
        <v>10</v>
      </c>
      <c r="AT28" s="101"/>
      <c r="AU28" s="101"/>
      <c r="AV28" s="143">
        <f t="shared" si="4"/>
        <v>10</v>
      </c>
      <c r="AW28" s="144">
        <f t="shared" si="17"/>
        <v>9.5238095238095237</v>
      </c>
    </row>
    <row r="29" spans="1:49" x14ac:dyDescent="0.25">
      <c r="A29" s="155"/>
      <c r="B29" s="155"/>
      <c r="C29" s="89"/>
      <c r="D29" s="105">
        <f t="shared" si="0"/>
        <v>0</v>
      </c>
      <c r="E29" s="156"/>
      <c r="F29" s="90"/>
      <c r="G29" s="106">
        <f t="shared" si="5"/>
        <v>0</v>
      </c>
      <c r="H29" s="90"/>
      <c r="I29" s="91"/>
      <c r="J29" s="115">
        <f t="shared" si="6"/>
        <v>0</v>
      </c>
      <c r="K29" s="91"/>
      <c r="L29" s="92"/>
      <c r="M29" s="118">
        <f t="shared" si="7"/>
        <v>0</v>
      </c>
      <c r="N29" s="92"/>
      <c r="O29" s="93"/>
      <c r="P29" s="121">
        <f t="shared" si="8"/>
        <v>0</v>
      </c>
      <c r="Q29" s="93"/>
      <c r="R29" s="94"/>
      <c r="S29" s="124">
        <f t="shared" si="9"/>
        <v>0</v>
      </c>
      <c r="T29" s="94"/>
      <c r="U29" s="95"/>
      <c r="V29" s="127">
        <f t="shared" si="10"/>
        <v>0</v>
      </c>
      <c r="W29" s="95"/>
      <c r="X29" s="96"/>
      <c r="Y29" s="127">
        <f t="shared" si="11"/>
        <v>0</v>
      </c>
      <c r="Z29" s="96"/>
      <c r="AA29" s="97"/>
      <c r="AB29" s="127">
        <f t="shared" si="12"/>
        <v>0</v>
      </c>
      <c r="AC29" s="97"/>
      <c r="AD29" s="98"/>
      <c r="AE29" s="132">
        <f t="shared" si="13"/>
        <v>0</v>
      </c>
      <c r="AF29" s="98"/>
      <c r="AG29" s="99"/>
      <c r="AH29" s="135">
        <f t="shared" si="14"/>
        <v>0</v>
      </c>
      <c r="AI29" s="99"/>
      <c r="AJ29" s="100"/>
      <c r="AK29" s="138">
        <f t="shared" si="15"/>
        <v>0</v>
      </c>
      <c r="AL29" s="100"/>
      <c r="AM29" s="139">
        <f t="shared" si="1"/>
        <v>0</v>
      </c>
      <c r="AN29" s="140">
        <f>VLOOKUP(AM29,'note  balises cherchéesFormat12'!$B$3:$C$13,2,TRUE)</f>
        <v>0</v>
      </c>
      <c r="AO29" s="141">
        <f t="shared" si="2"/>
        <v>0</v>
      </c>
      <c r="AP29" s="141">
        <f t="shared" si="16"/>
        <v>0</v>
      </c>
      <c r="AQ29" s="142">
        <f>IFERROR(VLOOKUP(AP29,'note rythmeFormat1et2'!$C$3:$D$14,2,TRUE),0)</f>
        <v>0</v>
      </c>
      <c r="AR29" s="140">
        <f t="shared" si="3"/>
        <v>0</v>
      </c>
      <c r="AS29" s="140">
        <f>IFERROR(VLOOKUP(AR29,'note nbre erreursformat1et2'!$C$2:$D$9,2,TRUE),0)</f>
        <v>10</v>
      </c>
      <c r="AT29" s="101"/>
      <c r="AU29" s="101"/>
      <c r="AV29" s="143">
        <f t="shared" si="4"/>
        <v>10</v>
      </c>
      <c r="AW29" s="144">
        <f t="shared" si="17"/>
        <v>9.5238095238095237</v>
      </c>
    </row>
    <row r="30" spans="1:49" x14ac:dyDescent="0.25">
      <c r="A30" s="155"/>
      <c r="B30" s="155"/>
      <c r="C30" s="89"/>
      <c r="D30" s="105">
        <f t="shared" si="0"/>
        <v>0</v>
      </c>
      <c r="E30" s="156"/>
      <c r="F30" s="90"/>
      <c r="G30" s="106">
        <f t="shared" si="5"/>
        <v>0</v>
      </c>
      <c r="H30" s="90"/>
      <c r="I30" s="91"/>
      <c r="J30" s="115">
        <f t="shared" si="6"/>
        <v>0</v>
      </c>
      <c r="K30" s="91"/>
      <c r="L30" s="92"/>
      <c r="M30" s="118">
        <f t="shared" si="7"/>
        <v>0</v>
      </c>
      <c r="N30" s="92"/>
      <c r="O30" s="93"/>
      <c r="P30" s="121">
        <f t="shared" si="8"/>
        <v>0</v>
      </c>
      <c r="Q30" s="93"/>
      <c r="R30" s="94"/>
      <c r="S30" s="124">
        <f t="shared" si="9"/>
        <v>0</v>
      </c>
      <c r="T30" s="94"/>
      <c r="U30" s="95"/>
      <c r="V30" s="127">
        <f t="shared" si="10"/>
        <v>0</v>
      </c>
      <c r="W30" s="95"/>
      <c r="X30" s="96"/>
      <c r="Y30" s="127">
        <f t="shared" si="11"/>
        <v>0</v>
      </c>
      <c r="Z30" s="96"/>
      <c r="AA30" s="97"/>
      <c r="AB30" s="127">
        <f t="shared" si="12"/>
        <v>0</v>
      </c>
      <c r="AC30" s="97"/>
      <c r="AD30" s="98"/>
      <c r="AE30" s="132">
        <f t="shared" si="13"/>
        <v>0</v>
      </c>
      <c r="AF30" s="98"/>
      <c r="AG30" s="99"/>
      <c r="AH30" s="135">
        <f t="shared" si="14"/>
        <v>0</v>
      </c>
      <c r="AI30" s="99"/>
      <c r="AJ30" s="100"/>
      <c r="AK30" s="138">
        <f t="shared" si="15"/>
        <v>0</v>
      </c>
      <c r="AL30" s="100"/>
      <c r="AM30" s="139">
        <f t="shared" si="1"/>
        <v>0</v>
      </c>
      <c r="AN30" s="140">
        <f>VLOOKUP(AM30,'note  balises cherchéesFormat12'!$B$3:$C$13,2,TRUE)</f>
        <v>0</v>
      </c>
      <c r="AO30" s="141">
        <f t="shared" si="2"/>
        <v>0</v>
      </c>
      <c r="AP30" s="141">
        <f t="shared" si="16"/>
        <v>0</v>
      </c>
      <c r="AQ30" s="142">
        <f>IFERROR(VLOOKUP(AP30,'note rythmeFormat1et2'!$C$3:$D$14,2,TRUE),0)</f>
        <v>0</v>
      </c>
      <c r="AR30" s="140">
        <f t="shared" si="3"/>
        <v>0</v>
      </c>
      <c r="AS30" s="140">
        <f>IFERROR(VLOOKUP(AR30,'note nbre erreursformat1et2'!$C$2:$D$9,2,TRUE),0)</f>
        <v>10</v>
      </c>
      <c r="AT30" s="101"/>
      <c r="AU30" s="101"/>
      <c r="AV30" s="143">
        <f t="shared" si="4"/>
        <v>10</v>
      </c>
      <c r="AW30" s="144">
        <f t="shared" si="17"/>
        <v>9.5238095238095237</v>
      </c>
    </row>
    <row r="31" spans="1:49" x14ac:dyDescent="0.25">
      <c r="A31" s="155"/>
      <c r="B31" s="155"/>
      <c r="C31" s="89"/>
      <c r="D31" s="105">
        <f t="shared" si="0"/>
        <v>0</v>
      </c>
      <c r="E31" s="156"/>
      <c r="F31" s="90"/>
      <c r="G31" s="106">
        <f t="shared" si="5"/>
        <v>0</v>
      </c>
      <c r="H31" s="90"/>
      <c r="I31" s="91"/>
      <c r="J31" s="115">
        <f t="shared" si="6"/>
        <v>0</v>
      </c>
      <c r="K31" s="91"/>
      <c r="L31" s="92"/>
      <c r="M31" s="118">
        <f t="shared" si="7"/>
        <v>0</v>
      </c>
      <c r="N31" s="92"/>
      <c r="O31" s="93"/>
      <c r="P31" s="121">
        <f t="shared" si="8"/>
        <v>0</v>
      </c>
      <c r="Q31" s="93"/>
      <c r="R31" s="94"/>
      <c r="S31" s="124">
        <f t="shared" si="9"/>
        <v>0</v>
      </c>
      <c r="T31" s="94"/>
      <c r="U31" s="95"/>
      <c r="V31" s="127">
        <f t="shared" si="10"/>
        <v>0</v>
      </c>
      <c r="W31" s="95"/>
      <c r="X31" s="96"/>
      <c r="Y31" s="127">
        <f t="shared" si="11"/>
        <v>0</v>
      </c>
      <c r="Z31" s="96"/>
      <c r="AA31" s="97"/>
      <c r="AB31" s="127">
        <f t="shared" si="12"/>
        <v>0</v>
      </c>
      <c r="AC31" s="97"/>
      <c r="AD31" s="98"/>
      <c r="AE31" s="132">
        <f t="shared" si="13"/>
        <v>0</v>
      </c>
      <c r="AF31" s="98"/>
      <c r="AG31" s="99"/>
      <c r="AH31" s="135">
        <f t="shared" si="14"/>
        <v>0</v>
      </c>
      <c r="AI31" s="99"/>
      <c r="AJ31" s="100"/>
      <c r="AK31" s="138">
        <f t="shared" si="15"/>
        <v>0</v>
      </c>
      <c r="AL31" s="100"/>
      <c r="AM31" s="139">
        <f t="shared" si="1"/>
        <v>0</v>
      </c>
      <c r="AN31" s="140">
        <f>VLOOKUP(AM31,'note  balises cherchéesFormat12'!$B$3:$C$13,2,TRUE)</f>
        <v>0</v>
      </c>
      <c r="AO31" s="141">
        <f t="shared" si="2"/>
        <v>0</v>
      </c>
      <c r="AP31" s="141">
        <f t="shared" si="16"/>
        <v>0</v>
      </c>
      <c r="AQ31" s="142">
        <f>IFERROR(VLOOKUP(AP31,'note rythmeFormat1et2'!$C$3:$D$14,2,TRUE),0)</f>
        <v>0</v>
      </c>
      <c r="AR31" s="140">
        <f t="shared" si="3"/>
        <v>0</v>
      </c>
      <c r="AS31" s="140">
        <f>IFERROR(VLOOKUP(AR31,'note nbre erreursformat1et2'!$C$2:$D$9,2,TRUE),0)</f>
        <v>10</v>
      </c>
      <c r="AT31" s="101"/>
      <c r="AU31" s="101"/>
      <c r="AV31" s="143">
        <f t="shared" si="4"/>
        <v>10</v>
      </c>
      <c r="AW31" s="144">
        <f t="shared" si="17"/>
        <v>9.5238095238095237</v>
      </c>
    </row>
    <row r="32" spans="1:49" x14ac:dyDescent="0.25">
      <c r="A32" s="155"/>
      <c r="B32" s="155"/>
      <c r="C32" s="89"/>
      <c r="D32" s="105">
        <f t="shared" si="0"/>
        <v>0</v>
      </c>
      <c r="E32" s="156"/>
      <c r="F32" s="90"/>
      <c r="G32" s="106">
        <f t="shared" si="5"/>
        <v>0</v>
      </c>
      <c r="H32" s="90"/>
      <c r="I32" s="91"/>
      <c r="J32" s="115">
        <f t="shared" si="6"/>
        <v>0</v>
      </c>
      <c r="K32" s="91"/>
      <c r="L32" s="92"/>
      <c r="M32" s="118">
        <f t="shared" si="7"/>
        <v>0</v>
      </c>
      <c r="N32" s="92"/>
      <c r="O32" s="93"/>
      <c r="P32" s="121">
        <f t="shared" si="8"/>
        <v>0</v>
      </c>
      <c r="Q32" s="93"/>
      <c r="R32" s="94"/>
      <c r="S32" s="124">
        <f t="shared" si="9"/>
        <v>0</v>
      </c>
      <c r="T32" s="94"/>
      <c r="U32" s="95"/>
      <c r="V32" s="127">
        <f t="shared" si="10"/>
        <v>0</v>
      </c>
      <c r="W32" s="95"/>
      <c r="X32" s="96"/>
      <c r="Y32" s="127">
        <f t="shared" si="11"/>
        <v>0</v>
      </c>
      <c r="Z32" s="96"/>
      <c r="AA32" s="97"/>
      <c r="AB32" s="127">
        <f t="shared" si="12"/>
        <v>0</v>
      </c>
      <c r="AC32" s="97"/>
      <c r="AD32" s="98"/>
      <c r="AE32" s="132">
        <f t="shared" si="13"/>
        <v>0</v>
      </c>
      <c r="AF32" s="98"/>
      <c r="AG32" s="99"/>
      <c r="AH32" s="135">
        <f t="shared" si="14"/>
        <v>0</v>
      </c>
      <c r="AI32" s="99"/>
      <c r="AJ32" s="100"/>
      <c r="AK32" s="138">
        <f t="shared" si="15"/>
        <v>0</v>
      </c>
      <c r="AL32" s="100"/>
      <c r="AM32" s="139">
        <f t="shared" si="1"/>
        <v>0</v>
      </c>
      <c r="AN32" s="140">
        <f>VLOOKUP(AM32,'note  balises cherchéesFormat12'!$B$3:$C$13,2,TRUE)</f>
        <v>0</v>
      </c>
      <c r="AO32" s="141">
        <f t="shared" si="2"/>
        <v>0</v>
      </c>
      <c r="AP32" s="141">
        <f t="shared" si="16"/>
        <v>0</v>
      </c>
      <c r="AQ32" s="142">
        <f>IFERROR(VLOOKUP(AP32,'note rythmeFormat1et2'!$C$3:$D$14,2,TRUE),0)</f>
        <v>0</v>
      </c>
      <c r="AR32" s="140">
        <f t="shared" si="3"/>
        <v>0</v>
      </c>
      <c r="AS32" s="140">
        <f>IFERROR(VLOOKUP(AR32,'note nbre erreursformat1et2'!$C$2:$D$9,2,TRUE),0)</f>
        <v>10</v>
      </c>
      <c r="AT32" s="101"/>
      <c r="AU32" s="101"/>
      <c r="AV32" s="143">
        <f t="shared" si="4"/>
        <v>10</v>
      </c>
      <c r="AW32" s="144">
        <f t="shared" si="17"/>
        <v>9.5238095238095237</v>
      </c>
    </row>
    <row r="33" spans="1:49" x14ac:dyDescent="0.25">
      <c r="A33" s="155"/>
      <c r="B33" s="155"/>
      <c r="C33" s="89"/>
      <c r="D33" s="105">
        <f t="shared" si="0"/>
        <v>0</v>
      </c>
      <c r="E33" s="156"/>
      <c r="F33" s="90"/>
      <c r="G33" s="106">
        <f t="shared" si="5"/>
        <v>0</v>
      </c>
      <c r="H33" s="90"/>
      <c r="I33" s="91"/>
      <c r="J33" s="115">
        <f t="shared" si="6"/>
        <v>0</v>
      </c>
      <c r="K33" s="91"/>
      <c r="L33" s="92"/>
      <c r="M33" s="118">
        <f t="shared" si="7"/>
        <v>0</v>
      </c>
      <c r="N33" s="92"/>
      <c r="O33" s="93"/>
      <c r="P33" s="121">
        <f t="shared" si="8"/>
        <v>0</v>
      </c>
      <c r="Q33" s="93"/>
      <c r="R33" s="94"/>
      <c r="S33" s="124">
        <f t="shared" si="9"/>
        <v>0</v>
      </c>
      <c r="T33" s="94"/>
      <c r="U33" s="95"/>
      <c r="V33" s="127">
        <f t="shared" si="10"/>
        <v>0</v>
      </c>
      <c r="W33" s="95"/>
      <c r="X33" s="96"/>
      <c r="Y33" s="127">
        <f t="shared" si="11"/>
        <v>0</v>
      </c>
      <c r="Z33" s="96"/>
      <c r="AA33" s="97"/>
      <c r="AB33" s="127">
        <f t="shared" si="12"/>
        <v>0</v>
      </c>
      <c r="AC33" s="97"/>
      <c r="AD33" s="98"/>
      <c r="AE33" s="132">
        <f t="shared" si="13"/>
        <v>0</v>
      </c>
      <c r="AF33" s="98"/>
      <c r="AG33" s="99"/>
      <c r="AH33" s="135">
        <f t="shared" si="14"/>
        <v>0</v>
      </c>
      <c r="AI33" s="99"/>
      <c r="AJ33" s="100"/>
      <c r="AK33" s="138">
        <f t="shared" si="15"/>
        <v>0</v>
      </c>
      <c r="AL33" s="100"/>
      <c r="AM33" s="139">
        <f t="shared" si="1"/>
        <v>0</v>
      </c>
      <c r="AN33" s="140">
        <f>VLOOKUP(AM33,'note  balises cherchéesFormat12'!$B$3:$C$13,2,TRUE)</f>
        <v>0</v>
      </c>
      <c r="AO33" s="141">
        <f t="shared" si="2"/>
        <v>0</v>
      </c>
      <c r="AP33" s="141">
        <f t="shared" si="16"/>
        <v>0</v>
      </c>
      <c r="AQ33" s="142">
        <f>IFERROR(VLOOKUP(AP33,'note rythmeFormat1et2'!$C$3:$D$14,2,TRUE),0)</f>
        <v>0</v>
      </c>
      <c r="AR33" s="140">
        <f t="shared" si="3"/>
        <v>0</v>
      </c>
      <c r="AS33" s="140">
        <f>IFERROR(VLOOKUP(AR33,'note nbre erreursformat1et2'!$C$2:$D$9,2,TRUE),0)</f>
        <v>10</v>
      </c>
      <c r="AT33" s="101"/>
      <c r="AU33" s="101"/>
      <c r="AV33" s="143">
        <f t="shared" si="4"/>
        <v>10</v>
      </c>
      <c r="AW33" s="144">
        <f t="shared" si="17"/>
        <v>9.5238095238095237</v>
      </c>
    </row>
    <row r="34" spans="1:49" x14ac:dyDescent="0.25">
      <c r="A34" s="164"/>
      <c r="B34" s="164"/>
      <c r="C34" s="89"/>
      <c r="D34" s="105">
        <f t="shared" si="0"/>
        <v>0</v>
      </c>
      <c r="E34" s="156"/>
      <c r="F34" s="90"/>
      <c r="G34" s="106">
        <f t="shared" si="5"/>
        <v>0</v>
      </c>
      <c r="H34" s="90"/>
      <c r="I34" s="91"/>
      <c r="J34" s="115">
        <f t="shared" si="6"/>
        <v>0</v>
      </c>
      <c r="K34" s="91"/>
      <c r="L34" s="92"/>
      <c r="M34" s="118">
        <f t="shared" si="7"/>
        <v>0</v>
      </c>
      <c r="N34" s="92"/>
      <c r="O34" s="93"/>
      <c r="P34" s="121">
        <f t="shared" si="8"/>
        <v>0</v>
      </c>
      <c r="Q34" s="93"/>
      <c r="R34" s="94"/>
      <c r="S34" s="124">
        <f t="shared" si="9"/>
        <v>0</v>
      </c>
      <c r="T34" s="94"/>
      <c r="U34" s="95"/>
      <c r="V34" s="127">
        <f t="shared" si="10"/>
        <v>0</v>
      </c>
      <c r="W34" s="95"/>
      <c r="X34" s="96"/>
      <c r="Y34" s="127">
        <f t="shared" si="11"/>
        <v>0</v>
      </c>
      <c r="Z34" s="96"/>
      <c r="AA34" s="97"/>
      <c r="AB34" s="127">
        <f t="shared" si="12"/>
        <v>0</v>
      </c>
      <c r="AC34" s="97"/>
      <c r="AD34" s="98"/>
      <c r="AE34" s="132">
        <f t="shared" si="13"/>
        <v>0</v>
      </c>
      <c r="AF34" s="98"/>
      <c r="AG34" s="99"/>
      <c r="AH34" s="135">
        <f t="shared" si="14"/>
        <v>0</v>
      </c>
      <c r="AI34" s="99"/>
      <c r="AJ34" s="100"/>
      <c r="AK34" s="138">
        <f t="shared" si="15"/>
        <v>0</v>
      </c>
      <c r="AL34" s="100"/>
      <c r="AM34" s="139">
        <f t="shared" si="1"/>
        <v>0</v>
      </c>
      <c r="AN34" s="140">
        <f>VLOOKUP(AM34,'note  balises cherchéesFormat12'!$B$3:$C$13,2,TRUE)</f>
        <v>0</v>
      </c>
      <c r="AO34" s="141">
        <f t="shared" si="2"/>
        <v>0</v>
      </c>
      <c r="AP34" s="141">
        <f t="shared" si="16"/>
        <v>0</v>
      </c>
      <c r="AQ34" s="142">
        <f>IFERROR(VLOOKUP(AP34,'note rythmeFormat1et2'!$C$3:$D$14,2,TRUE),0)</f>
        <v>0</v>
      </c>
      <c r="AR34" s="140">
        <f t="shared" si="3"/>
        <v>0</v>
      </c>
      <c r="AS34" s="140">
        <f>IFERROR(VLOOKUP(AR34,'note nbre erreursformat1et2'!$C$2:$D$9,2,TRUE),0)</f>
        <v>10</v>
      </c>
      <c r="AT34" s="101"/>
      <c r="AU34" s="101"/>
      <c r="AV34" s="143">
        <f t="shared" si="4"/>
        <v>10</v>
      </c>
      <c r="AW34" s="144">
        <f t="shared" si="17"/>
        <v>9.5238095238095237</v>
      </c>
    </row>
    <row r="35" spans="1:49" x14ac:dyDescent="0.25">
      <c r="A35" s="164"/>
      <c r="B35" s="164"/>
      <c r="C35" s="89"/>
      <c r="D35" s="105">
        <f t="shared" si="0"/>
        <v>0</v>
      </c>
      <c r="E35" s="156"/>
      <c r="F35" s="90"/>
      <c r="G35" s="106">
        <f t="shared" si="5"/>
        <v>0</v>
      </c>
      <c r="H35" s="90"/>
      <c r="I35" s="91"/>
      <c r="J35" s="115">
        <f t="shared" si="6"/>
        <v>0</v>
      </c>
      <c r="K35" s="91"/>
      <c r="L35" s="92"/>
      <c r="M35" s="118">
        <f t="shared" si="7"/>
        <v>0</v>
      </c>
      <c r="N35" s="92"/>
      <c r="O35" s="93"/>
      <c r="P35" s="121">
        <f t="shared" si="8"/>
        <v>0</v>
      </c>
      <c r="Q35" s="93"/>
      <c r="R35" s="94"/>
      <c r="S35" s="124">
        <f t="shared" si="9"/>
        <v>0</v>
      </c>
      <c r="T35" s="94"/>
      <c r="U35" s="95"/>
      <c r="V35" s="127">
        <f t="shared" si="10"/>
        <v>0</v>
      </c>
      <c r="W35" s="95"/>
      <c r="X35" s="96"/>
      <c r="Y35" s="127">
        <f t="shared" si="11"/>
        <v>0</v>
      </c>
      <c r="Z35" s="96"/>
      <c r="AA35" s="97"/>
      <c r="AB35" s="127">
        <f t="shared" si="12"/>
        <v>0</v>
      </c>
      <c r="AC35" s="97"/>
      <c r="AD35" s="98"/>
      <c r="AE35" s="132">
        <f t="shared" si="13"/>
        <v>0</v>
      </c>
      <c r="AF35" s="98"/>
      <c r="AG35" s="99"/>
      <c r="AH35" s="135">
        <f t="shared" si="14"/>
        <v>0</v>
      </c>
      <c r="AI35" s="99"/>
      <c r="AJ35" s="100"/>
      <c r="AK35" s="138">
        <f t="shared" si="15"/>
        <v>0</v>
      </c>
      <c r="AL35" s="100"/>
      <c r="AM35" s="139">
        <f t="shared" si="1"/>
        <v>0</v>
      </c>
      <c r="AN35" s="140">
        <f>VLOOKUP(AM35,'note  balises cherchéesFormat12'!$B$3:$C$13,2,TRUE)</f>
        <v>0</v>
      </c>
      <c r="AO35" s="141">
        <f t="shared" si="2"/>
        <v>0</v>
      </c>
      <c r="AP35" s="141">
        <f t="shared" si="16"/>
        <v>0</v>
      </c>
      <c r="AQ35" s="142">
        <f>IFERROR(VLOOKUP(AP35,'note rythmeFormat1et2'!$C$3:$D$14,2,TRUE),0)</f>
        <v>0</v>
      </c>
      <c r="AR35" s="140">
        <f t="shared" si="3"/>
        <v>0</v>
      </c>
      <c r="AS35" s="140">
        <f>IFERROR(VLOOKUP(AR35,'note nbre erreursformat1et2'!$C$2:$D$9,2,TRUE),0)</f>
        <v>10</v>
      </c>
      <c r="AT35" s="101"/>
      <c r="AU35" s="101"/>
      <c r="AV35" s="143">
        <f t="shared" si="4"/>
        <v>10</v>
      </c>
      <c r="AW35" s="144">
        <f t="shared" si="17"/>
        <v>9.5238095238095237</v>
      </c>
    </row>
    <row r="36" spans="1:49" x14ac:dyDescent="0.25">
      <c r="A36" s="164"/>
      <c r="B36" s="164"/>
      <c r="C36" s="89"/>
      <c r="D36" s="105">
        <f t="shared" si="0"/>
        <v>0</v>
      </c>
      <c r="E36" s="156"/>
      <c r="F36" s="90"/>
      <c r="G36" s="106">
        <f t="shared" si="5"/>
        <v>0</v>
      </c>
      <c r="H36" s="90"/>
      <c r="I36" s="91"/>
      <c r="J36" s="115">
        <f t="shared" si="6"/>
        <v>0</v>
      </c>
      <c r="K36" s="91"/>
      <c r="L36" s="92"/>
      <c r="M36" s="118">
        <f t="shared" si="7"/>
        <v>0</v>
      </c>
      <c r="N36" s="92"/>
      <c r="O36" s="93"/>
      <c r="P36" s="121">
        <f t="shared" si="8"/>
        <v>0</v>
      </c>
      <c r="Q36" s="93"/>
      <c r="R36" s="94"/>
      <c r="S36" s="124">
        <f t="shared" si="9"/>
        <v>0</v>
      </c>
      <c r="T36" s="94"/>
      <c r="U36" s="95"/>
      <c r="V36" s="127">
        <f t="shared" si="10"/>
        <v>0</v>
      </c>
      <c r="W36" s="95"/>
      <c r="X36" s="96"/>
      <c r="Y36" s="127">
        <f t="shared" si="11"/>
        <v>0</v>
      </c>
      <c r="Z36" s="96"/>
      <c r="AA36" s="97"/>
      <c r="AB36" s="127">
        <f t="shared" si="12"/>
        <v>0</v>
      </c>
      <c r="AC36" s="97"/>
      <c r="AD36" s="98"/>
      <c r="AE36" s="132">
        <f t="shared" si="13"/>
        <v>0</v>
      </c>
      <c r="AF36" s="98"/>
      <c r="AG36" s="99"/>
      <c r="AH36" s="135">
        <f t="shared" si="14"/>
        <v>0</v>
      </c>
      <c r="AI36" s="99"/>
      <c r="AJ36" s="100"/>
      <c r="AK36" s="138">
        <f t="shared" si="15"/>
        <v>0</v>
      </c>
      <c r="AL36" s="100"/>
      <c r="AM36" s="139">
        <f t="shared" si="1"/>
        <v>0</v>
      </c>
      <c r="AN36" s="140">
        <f>VLOOKUP(AM36,'note  balises cherchéesFormat12'!$B$3:$C$13,2,TRUE)</f>
        <v>0</v>
      </c>
      <c r="AO36" s="141">
        <f t="shared" si="2"/>
        <v>0</v>
      </c>
      <c r="AP36" s="141">
        <f t="shared" si="16"/>
        <v>0</v>
      </c>
      <c r="AQ36" s="142">
        <f>IFERROR(VLOOKUP(AP36,'note rythmeFormat1et2'!$C$3:$D$14,2,TRUE),0)</f>
        <v>0</v>
      </c>
      <c r="AR36" s="140">
        <f t="shared" si="3"/>
        <v>0</v>
      </c>
      <c r="AS36" s="140">
        <f>IFERROR(VLOOKUP(AR36,'note nbre erreursformat1et2'!$C$2:$D$9,2,TRUE),0)</f>
        <v>10</v>
      </c>
      <c r="AT36" s="101"/>
      <c r="AU36" s="101"/>
      <c r="AV36" s="143">
        <f t="shared" si="4"/>
        <v>10</v>
      </c>
      <c r="AW36" s="144">
        <f t="shared" si="17"/>
        <v>9.5238095238095237</v>
      </c>
    </row>
    <row r="37" spans="1:49" x14ac:dyDescent="0.25">
      <c r="A37" s="164"/>
      <c r="B37" s="164"/>
      <c r="C37" s="89"/>
      <c r="D37" s="105">
        <f t="shared" si="0"/>
        <v>0</v>
      </c>
      <c r="E37" s="156"/>
      <c r="F37" s="90"/>
      <c r="G37" s="106">
        <f t="shared" si="5"/>
        <v>0</v>
      </c>
      <c r="H37" s="90"/>
      <c r="I37" s="91"/>
      <c r="J37" s="115">
        <f t="shared" si="6"/>
        <v>0</v>
      </c>
      <c r="K37" s="91"/>
      <c r="L37" s="92"/>
      <c r="M37" s="118">
        <f t="shared" si="7"/>
        <v>0</v>
      </c>
      <c r="N37" s="92"/>
      <c r="O37" s="93"/>
      <c r="P37" s="121">
        <f t="shared" si="8"/>
        <v>0</v>
      </c>
      <c r="Q37" s="93"/>
      <c r="R37" s="94"/>
      <c r="S37" s="124">
        <f t="shared" si="9"/>
        <v>0</v>
      </c>
      <c r="T37" s="94"/>
      <c r="U37" s="95"/>
      <c r="V37" s="127">
        <f t="shared" si="10"/>
        <v>0</v>
      </c>
      <c r="W37" s="95"/>
      <c r="X37" s="96"/>
      <c r="Y37" s="127">
        <f t="shared" si="11"/>
        <v>0</v>
      </c>
      <c r="Z37" s="96"/>
      <c r="AA37" s="97"/>
      <c r="AB37" s="127">
        <f t="shared" si="12"/>
        <v>0</v>
      </c>
      <c r="AC37" s="97"/>
      <c r="AD37" s="98"/>
      <c r="AE37" s="132">
        <f t="shared" si="13"/>
        <v>0</v>
      </c>
      <c r="AF37" s="98"/>
      <c r="AG37" s="99"/>
      <c r="AH37" s="135">
        <f t="shared" si="14"/>
        <v>0</v>
      </c>
      <c r="AI37" s="99"/>
      <c r="AJ37" s="100"/>
      <c r="AK37" s="138">
        <f t="shared" si="15"/>
        <v>0</v>
      </c>
      <c r="AL37" s="100"/>
      <c r="AM37" s="139">
        <f t="shared" si="1"/>
        <v>0</v>
      </c>
      <c r="AN37" s="140">
        <f>VLOOKUP(AM37,'note  balises cherchéesFormat12'!$B$3:$C$13,2,TRUE)</f>
        <v>0</v>
      </c>
      <c r="AO37" s="141">
        <f t="shared" si="2"/>
        <v>0</v>
      </c>
      <c r="AP37" s="141">
        <f t="shared" si="16"/>
        <v>0</v>
      </c>
      <c r="AQ37" s="142">
        <f>IFERROR(VLOOKUP(AP37,'note rythmeFormat1et2'!$C$3:$D$14,2,TRUE),0)</f>
        <v>0</v>
      </c>
      <c r="AR37" s="140">
        <f t="shared" si="3"/>
        <v>0</v>
      </c>
      <c r="AS37" s="140">
        <f>IFERROR(VLOOKUP(AR37,'note nbre erreursformat1et2'!$C$2:$D$9,2,TRUE),0)</f>
        <v>10</v>
      </c>
      <c r="AT37" s="101"/>
      <c r="AU37" s="101"/>
      <c r="AV37" s="143">
        <f t="shared" si="4"/>
        <v>10</v>
      </c>
      <c r="AW37" s="144">
        <f t="shared" si="17"/>
        <v>9.5238095238095237</v>
      </c>
    </row>
  </sheetData>
  <sheetProtection selectLockedCells="1"/>
  <mergeCells count="13">
    <mergeCell ref="AD2:AF2"/>
    <mergeCell ref="AG2:AI2"/>
    <mergeCell ref="AJ2:AL2"/>
    <mergeCell ref="C1:AL1"/>
    <mergeCell ref="C2:E2"/>
    <mergeCell ref="F2:H2"/>
    <mergeCell ref="I2:K2"/>
    <mergeCell ref="L2:N2"/>
    <mergeCell ref="O2:Q2"/>
    <mergeCell ref="R2:T2"/>
    <mergeCell ref="U2:W2"/>
    <mergeCell ref="X2:Z2"/>
    <mergeCell ref="AA2:AC2"/>
  </mergeCells>
  <dataValidations count="3">
    <dataValidation type="list" allowBlank="1" showInputMessage="1" showErrorMessage="1" sqref="E4:E37 H4:H37 K4:K37 N4:N37 Q4:Q37 T4:T37 W4:W37 Z4:Z37 AC4:AC37 AF4:AF37 AI4:AI37 AL4:AL37">
      <formula1>nbreerreurpc</formula1>
    </dataValidation>
    <dataValidation type="list" allowBlank="1" showInputMessage="1" showErrorMessage="1" prompt="Choisissez le NOM de L'élève" sqref="A4:B37">
      <formula1>listeeleves</formula1>
    </dataValidation>
    <dataValidation allowBlank="1" showInputMessage="1" showErrorMessage="1" prompt="Saisir 745 pour 7min45s, 5430 pour 54min30s etc" sqref="F4:F37 C4:C37 AG4:AG37 I4:I37 L4:L37 O4:O37 R4:R37 U4:U37 AA4:AA37 X4:X37 AD4:AD37 AJ4:AJ37"/>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B1:D14"/>
  <sheetViews>
    <sheetView workbookViewId="0">
      <selection activeCell="G17" sqref="G17"/>
    </sheetView>
  </sheetViews>
  <sheetFormatPr baseColWidth="10" defaultRowHeight="15.75" x14ac:dyDescent="0.25"/>
  <sheetData>
    <row r="1" spans="2:4" ht="16.5" thickBot="1" x14ac:dyDescent="0.3"/>
    <row r="2" spans="2:4" ht="16.5" thickBot="1" x14ac:dyDescent="0.3">
      <c r="B2" s="220" t="s">
        <v>11</v>
      </c>
      <c r="C2" s="221"/>
      <c r="D2" s="222"/>
    </row>
    <row r="3" spans="2:4" x14ac:dyDescent="0.25">
      <c r="B3" s="12">
        <v>100</v>
      </c>
      <c r="C3" s="13">
        <f t="shared" ref="C3:C14" si="0">TIME(0,B3/100,MOD(B3,100))</f>
        <v>6.9444444444444447E-4</v>
      </c>
      <c r="D3" s="12">
        <v>5</v>
      </c>
    </row>
    <row r="4" spans="2:4" x14ac:dyDescent="0.25">
      <c r="B4" s="14">
        <v>200</v>
      </c>
      <c r="C4" s="13">
        <f t="shared" si="0"/>
        <v>1.3888888888888889E-3</v>
      </c>
      <c r="D4" s="14">
        <v>5</v>
      </c>
    </row>
    <row r="5" spans="2:4" x14ac:dyDescent="0.25">
      <c r="B5" s="12">
        <v>300</v>
      </c>
      <c r="C5" s="13">
        <f t="shared" si="0"/>
        <v>2.0833333333333333E-3</v>
      </c>
      <c r="D5" s="12">
        <v>5</v>
      </c>
    </row>
    <row r="6" spans="2:4" x14ac:dyDescent="0.25">
      <c r="B6" s="14">
        <v>400</v>
      </c>
      <c r="C6" s="15">
        <f t="shared" si="0"/>
        <v>2.7777777777777779E-3</v>
      </c>
      <c r="D6" s="14">
        <v>4.5</v>
      </c>
    </row>
    <row r="7" spans="2:4" x14ac:dyDescent="0.25">
      <c r="B7" s="14">
        <v>430</v>
      </c>
      <c r="C7" s="15">
        <f t="shared" si="0"/>
        <v>3.1249999999999997E-3</v>
      </c>
      <c r="D7" s="14">
        <v>4</v>
      </c>
    </row>
    <row r="8" spans="2:4" x14ac:dyDescent="0.25">
      <c r="B8" s="14">
        <v>500</v>
      </c>
      <c r="C8" s="15">
        <f t="shared" si="0"/>
        <v>3.472222222222222E-3</v>
      </c>
      <c r="D8" s="14">
        <v>3.5</v>
      </c>
    </row>
    <row r="9" spans="2:4" x14ac:dyDescent="0.25">
      <c r="B9" s="14">
        <v>530</v>
      </c>
      <c r="C9" s="15">
        <f t="shared" si="0"/>
        <v>3.8194444444444443E-3</v>
      </c>
      <c r="D9" s="14">
        <v>3</v>
      </c>
    </row>
    <row r="10" spans="2:4" x14ac:dyDescent="0.25">
      <c r="B10" s="14">
        <v>600</v>
      </c>
      <c r="C10" s="15">
        <f t="shared" si="0"/>
        <v>4.1666666666666666E-3</v>
      </c>
      <c r="D10" s="14">
        <v>2.5</v>
      </c>
    </row>
    <row r="11" spans="2:4" x14ac:dyDescent="0.25">
      <c r="B11" s="14">
        <v>630</v>
      </c>
      <c r="C11" s="15">
        <f t="shared" si="0"/>
        <v>4.5138888888888893E-3</v>
      </c>
      <c r="D11" s="14">
        <v>1.5</v>
      </c>
    </row>
    <row r="12" spans="2:4" x14ac:dyDescent="0.25">
      <c r="B12" s="14">
        <v>700</v>
      </c>
      <c r="C12" s="15">
        <f t="shared" si="0"/>
        <v>4.8611111111111112E-3</v>
      </c>
      <c r="D12" s="14">
        <v>1</v>
      </c>
    </row>
    <row r="13" spans="2:4" x14ac:dyDescent="0.25">
      <c r="B13" s="16">
        <v>800</v>
      </c>
      <c r="C13" s="17">
        <f t="shared" si="0"/>
        <v>5.5555555555555558E-3</v>
      </c>
      <c r="D13" s="16">
        <v>0</v>
      </c>
    </row>
    <row r="14" spans="2:4" x14ac:dyDescent="0.25">
      <c r="B14" s="16">
        <v>1500</v>
      </c>
      <c r="C14" s="17">
        <f t="shared" si="0"/>
        <v>1.0416666666666666E-2</v>
      </c>
      <c r="D14" s="16">
        <v>0</v>
      </c>
    </row>
  </sheetData>
  <mergeCells count="1">
    <mergeCell ref="B2: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C2:D9"/>
  <sheetViews>
    <sheetView workbookViewId="0">
      <selection activeCell="C9" sqref="C9"/>
    </sheetView>
  </sheetViews>
  <sheetFormatPr baseColWidth="10" defaultRowHeight="15.75" x14ac:dyDescent="0.25"/>
  <sheetData>
    <row r="2" spans="3:4" x14ac:dyDescent="0.25">
      <c r="C2" s="2">
        <v>0</v>
      </c>
      <c r="D2" s="2">
        <v>10</v>
      </c>
    </row>
    <row r="3" spans="3:4" x14ac:dyDescent="0.25">
      <c r="C3" s="2">
        <v>1</v>
      </c>
      <c r="D3" s="2">
        <v>9</v>
      </c>
    </row>
    <row r="4" spans="3:4" x14ac:dyDescent="0.25">
      <c r="C4" s="2">
        <v>2</v>
      </c>
      <c r="D4" s="2">
        <v>8</v>
      </c>
    </row>
    <row r="5" spans="3:4" x14ac:dyDescent="0.25">
      <c r="C5" s="2">
        <v>3</v>
      </c>
      <c r="D5" s="2">
        <v>6</v>
      </c>
    </row>
    <row r="6" spans="3:4" x14ac:dyDescent="0.25">
      <c r="C6" s="2">
        <v>4</v>
      </c>
      <c r="D6" s="2">
        <v>4</v>
      </c>
    </row>
    <row r="7" spans="3:4" x14ac:dyDescent="0.25">
      <c r="C7" s="2">
        <v>5</v>
      </c>
      <c r="D7" s="2">
        <v>2</v>
      </c>
    </row>
    <row r="8" spans="3:4" x14ac:dyDescent="0.25">
      <c r="C8" s="2">
        <v>6</v>
      </c>
      <c r="D8" s="2">
        <v>1</v>
      </c>
    </row>
    <row r="9" spans="3:4" x14ac:dyDescent="0.25">
      <c r="C9" s="2">
        <v>7</v>
      </c>
      <c r="D9" s="2">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B1:C13"/>
  <sheetViews>
    <sheetView workbookViewId="0">
      <selection activeCell="B14" sqref="B14"/>
    </sheetView>
  </sheetViews>
  <sheetFormatPr baseColWidth="10" defaultRowHeight="15.75" x14ac:dyDescent="0.25"/>
  <sheetData>
    <row r="1" spans="2:3" ht="16.5" thickBot="1" x14ac:dyDescent="0.3"/>
    <row r="2" spans="2:3" ht="16.5" thickBot="1" x14ac:dyDescent="0.3">
      <c r="B2" s="223" t="s">
        <v>12</v>
      </c>
      <c r="C2" s="224"/>
    </row>
    <row r="3" spans="2:3" x14ac:dyDescent="0.25">
      <c r="B3" s="12">
        <v>0</v>
      </c>
      <c r="C3" s="12">
        <v>0</v>
      </c>
    </row>
    <row r="4" spans="2:3" x14ac:dyDescent="0.25">
      <c r="B4" s="14">
        <v>3</v>
      </c>
      <c r="C4" s="12">
        <v>1.5</v>
      </c>
    </row>
    <row r="5" spans="2:3" x14ac:dyDescent="0.25">
      <c r="B5" s="14">
        <v>4</v>
      </c>
      <c r="C5" s="12">
        <v>2</v>
      </c>
    </row>
    <row r="6" spans="2:3" x14ac:dyDescent="0.25">
      <c r="B6" s="14">
        <v>5</v>
      </c>
      <c r="C6" s="12">
        <v>2.5</v>
      </c>
    </row>
    <row r="7" spans="2:3" x14ac:dyDescent="0.25">
      <c r="B7" s="14">
        <v>6</v>
      </c>
      <c r="C7" s="12">
        <v>3</v>
      </c>
    </row>
    <row r="8" spans="2:3" x14ac:dyDescent="0.25">
      <c r="B8" s="14">
        <v>7</v>
      </c>
      <c r="C8" s="12">
        <v>3.5</v>
      </c>
    </row>
    <row r="9" spans="2:3" x14ac:dyDescent="0.25">
      <c r="B9" s="14">
        <v>8</v>
      </c>
      <c r="C9" s="12">
        <v>4</v>
      </c>
    </row>
    <row r="10" spans="2:3" x14ac:dyDescent="0.25">
      <c r="B10" s="14">
        <v>9</v>
      </c>
      <c r="C10" s="12">
        <v>4.5</v>
      </c>
    </row>
    <row r="11" spans="2:3" x14ac:dyDescent="0.25">
      <c r="B11" s="14">
        <v>10</v>
      </c>
      <c r="C11" s="12">
        <v>4</v>
      </c>
    </row>
    <row r="12" spans="2:3" x14ac:dyDescent="0.25">
      <c r="B12" s="14">
        <v>11</v>
      </c>
      <c r="C12" s="12">
        <v>5</v>
      </c>
    </row>
    <row r="13" spans="2:3" x14ac:dyDescent="0.25">
      <c r="B13" s="14">
        <v>12</v>
      </c>
      <c r="C13" s="12">
        <v>5</v>
      </c>
    </row>
  </sheetData>
  <mergeCells count="1">
    <mergeCell ref="B2:C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election activeCell="B14" sqref="B14"/>
    </sheetView>
  </sheetViews>
  <sheetFormatPr baseColWidth="10"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7</vt:i4>
      </vt:variant>
    </vt:vector>
  </HeadingPairs>
  <TitlesOfParts>
    <vt:vector size="20" baseType="lpstr">
      <vt:lpstr>Choix de Format de course</vt:lpstr>
      <vt:lpstr>gestion de CO avec Balises</vt:lpstr>
      <vt:lpstr>gestion de course tradi</vt:lpstr>
      <vt:lpstr>Gestion CO parcours</vt:lpstr>
      <vt:lpstr>Gestion CO cartes</vt:lpstr>
      <vt:lpstr>note rythmeFormat1et2</vt:lpstr>
      <vt:lpstr>note nbre erreursformat1et2</vt:lpstr>
      <vt:lpstr>note  balises cherchéesFormat12</vt:lpstr>
      <vt:lpstr>note parcourscherchésformat3et4</vt:lpstr>
      <vt:lpstr>liste d'élèves</vt:lpstr>
      <vt:lpstr>validation de données</vt:lpstr>
      <vt:lpstr>Baremes 1</vt:lpstr>
      <vt:lpstr>Bareme 2</vt:lpstr>
      <vt:lpstr>erreursbalises</vt:lpstr>
      <vt:lpstr>listeeleves</vt:lpstr>
      <vt:lpstr>nbreerreur</vt:lpstr>
      <vt:lpstr>nbreerreurpc</vt:lpstr>
      <vt:lpstr>nbreerreurpc1</vt:lpstr>
      <vt:lpstr>tempsdecimal</vt:lpstr>
      <vt:lpstr>'Choix de Format de course'!Zone_d_impression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Gérald Bachelet</dc:creator>
  <cp:lastModifiedBy>BACHELETssd</cp:lastModifiedBy>
  <cp:lastPrinted>2021-05-01T09:02:48Z</cp:lastPrinted>
  <dcterms:created xsi:type="dcterms:W3CDTF">2017-12-13T10:49:49Z</dcterms:created>
  <dcterms:modified xsi:type="dcterms:W3CDTF">2021-05-09T18:33:25Z</dcterms:modified>
</cp:coreProperties>
</file>